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400" windowHeight="4995" firstSheet="1" activeTab="3"/>
  </bookViews>
  <sheets>
    <sheet name="Anmälningsavgifter DM 2014" sheetId="3" r:id="rId1"/>
    <sheet name="Resultat kl Y" sheetId="10" r:id="rId2"/>
    <sheet name="Klass Y" sheetId="4" r:id="rId3"/>
    <sheet name="Resultat kl M" sheetId="11" r:id="rId4"/>
    <sheet name="Klass M" sheetId="9" r:id="rId5"/>
    <sheet name="Resultat kl K" sheetId="12" r:id="rId6"/>
    <sheet name="Klass K" sheetId="8" r:id="rId7"/>
    <sheet name="Resultat kl SJ" sheetId="13" r:id="rId8"/>
    <sheet name="Klass SJ" sheetId="6" r:id="rId9"/>
  </sheets>
  <definedNames>
    <definedName name="_xlnm.Print_Area" localSheetId="6">'Klass K'!$A$1:$W$18</definedName>
    <definedName name="_xlnm.Print_Area" localSheetId="4">'Klass M'!$A$1:$W$18</definedName>
    <definedName name="_xlnm.Print_Area" localSheetId="8">'Klass SJ'!$A$1:$W$13</definedName>
    <definedName name="_xlnm.Print_Area" localSheetId="2">'Klass Y'!$A$1:$Z$18</definedName>
  </definedNames>
  <calcPr calcId="125725"/>
</workbook>
</file>

<file path=xl/calcChain.xml><?xml version="1.0" encoding="utf-8"?>
<calcChain xmlns="http://schemas.openxmlformats.org/spreadsheetml/2006/main">
  <c r="W6" i="6"/>
  <c r="W7"/>
  <c r="W8"/>
  <c r="W9"/>
  <c r="W10"/>
  <c r="W11"/>
  <c r="W12"/>
  <c r="W13"/>
  <c r="W14"/>
  <c r="W5"/>
  <c r="W4"/>
  <c r="W19" i="8" l="1"/>
  <c r="W18"/>
  <c r="W17"/>
  <c r="W16"/>
  <c r="W15"/>
  <c r="W14"/>
  <c r="W13"/>
  <c r="W12"/>
  <c r="W11"/>
  <c r="W10"/>
  <c r="W9"/>
  <c r="W8"/>
  <c r="W7"/>
  <c r="W6"/>
  <c r="W5"/>
  <c r="W4"/>
  <c r="W19" i="9" l="1"/>
  <c r="W18"/>
  <c r="W17"/>
  <c r="W16"/>
  <c r="W15"/>
  <c r="W14"/>
  <c r="W13"/>
  <c r="W12"/>
  <c r="W11"/>
  <c r="W10"/>
  <c r="W9"/>
  <c r="W8"/>
  <c r="W7"/>
  <c r="W6"/>
  <c r="W5"/>
  <c r="W4"/>
  <c r="A5"/>
  <c r="A6" s="1"/>
  <c r="A7" s="1"/>
  <c r="A8" s="1"/>
  <c r="A9" s="1"/>
  <c r="A10" s="1"/>
  <c r="A11" s="1"/>
  <c r="A12" s="1"/>
  <c r="A13" s="1"/>
  <c r="A14" s="1"/>
  <c r="A5" i="8"/>
  <c r="A6" s="1"/>
  <c r="A7" s="1"/>
  <c r="A8" s="1"/>
  <c r="A9" s="1"/>
  <c r="A10" s="1"/>
  <c r="A11" s="1"/>
  <c r="A12" s="1"/>
  <c r="A13" s="1"/>
  <c r="A14" s="1"/>
  <c r="Z25" i="4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5"/>
  <c r="A6" s="1"/>
  <c r="A7" s="1"/>
  <c r="A8" s="1"/>
  <c r="A9" s="1"/>
  <c r="A10" s="1"/>
  <c r="A11" s="1"/>
  <c r="A12" s="1"/>
  <c r="A13" s="1"/>
  <c r="A14" s="1"/>
  <c r="A15" s="1"/>
  <c r="Z4"/>
  <c r="K15" i="3"/>
  <c r="L18"/>
  <c r="L10"/>
  <c r="L12"/>
  <c r="L11"/>
  <c r="L9"/>
  <c r="L8"/>
  <c r="L6"/>
  <c r="L5"/>
  <c r="L3"/>
  <c r="L17"/>
  <c r="K12"/>
  <c r="I11"/>
  <c r="J11"/>
  <c r="I12"/>
  <c r="J12"/>
  <c r="K11"/>
  <c r="J14"/>
  <c r="J15" s="1"/>
  <c r="I14"/>
  <c r="I15" s="1"/>
  <c r="J3"/>
  <c r="J4"/>
  <c r="J5"/>
  <c r="J6"/>
  <c r="J7"/>
  <c r="J8"/>
  <c r="J9"/>
  <c r="J10"/>
  <c r="J2"/>
  <c r="I10"/>
  <c r="K10" s="1"/>
  <c r="I9"/>
  <c r="K9" s="1"/>
  <c r="I8"/>
  <c r="K8" s="1"/>
  <c r="I7"/>
  <c r="K7" s="1"/>
  <c r="I6"/>
  <c r="K6" s="1"/>
  <c r="I5"/>
  <c r="K5" s="1"/>
  <c r="I4"/>
  <c r="K4" s="1"/>
  <c r="I3"/>
  <c r="I2"/>
  <c r="C1"/>
  <c r="A15" i="9" l="1"/>
  <c r="A16" s="1"/>
  <c r="A17" s="1"/>
  <c r="A15" i="8"/>
  <c r="A16" s="1"/>
  <c r="A17" s="1"/>
  <c r="A16" i="4"/>
  <c r="A17" s="1"/>
  <c r="A18" s="1"/>
  <c r="A19" s="1"/>
  <c r="A20" s="1"/>
  <c r="A21" s="1"/>
  <c r="A22" s="1"/>
  <c r="A23" s="1"/>
  <c r="A24" s="1"/>
  <c r="A25" s="1"/>
  <c r="K14" i="3"/>
  <c r="K2"/>
  <c r="K3"/>
  <c r="A18" i="9" l="1"/>
  <c r="A19" s="1"/>
  <c r="A18" i="8"/>
  <c r="A19" s="1"/>
</calcChain>
</file>

<file path=xl/sharedStrings.xml><?xml version="1.0" encoding="utf-8"?>
<sst xmlns="http://schemas.openxmlformats.org/spreadsheetml/2006/main" count="544" uniqueCount="124">
  <si>
    <t>Poäng</t>
  </si>
  <si>
    <t>SSBB</t>
  </si>
  <si>
    <t>född</t>
  </si>
  <si>
    <t>rating</t>
  </si>
  <si>
    <t xml:space="preserve">Limhamns SK </t>
  </si>
  <si>
    <t>Christian Unmack</t>
  </si>
  <si>
    <t>En Passant</t>
  </si>
  <si>
    <t>S</t>
  </si>
  <si>
    <t>2154</t>
  </si>
  <si>
    <t>LASK</t>
  </si>
  <si>
    <t>Nils Bengtsson</t>
  </si>
  <si>
    <t>K</t>
  </si>
  <si>
    <t>Ystads SS</t>
  </si>
  <si>
    <t>André Forsberg</t>
  </si>
  <si>
    <t>Eslövs SK</t>
  </si>
  <si>
    <t>Sigge Johansson</t>
  </si>
  <si>
    <t>Y</t>
  </si>
  <si>
    <t>Sebastian Bengtsson</t>
  </si>
  <si>
    <t>USK Rörsjön</t>
  </si>
  <si>
    <t>Benjamin Olsson</t>
  </si>
  <si>
    <t>M</t>
  </si>
  <si>
    <t>1185</t>
  </si>
  <si>
    <t>Oxie SK</t>
  </si>
  <si>
    <t>Johan Hällebo</t>
  </si>
  <si>
    <t xml:space="preserve">Finja SK </t>
  </si>
  <si>
    <t>Markus Edberg</t>
  </si>
  <si>
    <t>1223</t>
  </si>
  <si>
    <t>Totalt</t>
  </si>
  <si>
    <t>Elias Svensson</t>
  </si>
  <si>
    <t>1228</t>
  </si>
  <si>
    <t>Alexander Aindow </t>
  </si>
  <si>
    <t>1230</t>
  </si>
  <si>
    <t>S:a exkl SSBB</t>
  </si>
  <si>
    <t>Hampus Hellman</t>
  </si>
  <si>
    <t>Andy Voong -03</t>
  </si>
  <si>
    <t>William Steffert -05</t>
  </si>
  <si>
    <t>Marcus Voong -05</t>
  </si>
  <si>
    <t>Sven-Ingvar Sundin</t>
  </si>
  <si>
    <t>1325.</t>
  </si>
  <si>
    <t>Jedrzej Szumniak</t>
  </si>
  <si>
    <t>Felix Nordling</t>
  </si>
  <si>
    <t>David Petersson</t>
  </si>
  <si>
    <t>Julia Petersson</t>
  </si>
  <si>
    <t>Ludvig Morell</t>
  </si>
  <si>
    <t>Joel Hogeman</t>
  </si>
  <si>
    <t>J</t>
  </si>
  <si>
    <t>Liam Murray</t>
  </si>
  <si>
    <t xml:space="preserve">Karl Liedbeck </t>
  </si>
  <si>
    <t>Joakim Mörling </t>
  </si>
  <si>
    <t>Adam Sniegon</t>
  </si>
  <si>
    <t>Carlos Thörnberg</t>
  </si>
  <si>
    <t xml:space="preserve">Karl Ekberg </t>
  </si>
  <si>
    <t>Halil Sadiku</t>
  </si>
  <si>
    <t>Felix Nyberg</t>
  </si>
  <si>
    <t>Alexander Nyberg</t>
  </si>
  <si>
    <t>Lorik Sadiku</t>
  </si>
  <si>
    <t>Per Eisele</t>
  </si>
  <si>
    <t>Jon Loman</t>
  </si>
  <si>
    <t>Andreas Erlandsson</t>
  </si>
  <si>
    <t>Johan Hellmark</t>
  </si>
  <si>
    <t>Simon Eisele</t>
  </si>
  <si>
    <t>Erik Leonardsson</t>
  </si>
  <si>
    <t>Alexander Åkesson Unkel</t>
  </si>
  <si>
    <t>Hampus Erlandsson</t>
  </si>
  <si>
    <t>Thomas Meriaux</t>
  </si>
  <si>
    <t>Wilhelm Enochson</t>
  </si>
  <si>
    <t>Alfred Hellmark</t>
  </si>
  <si>
    <t>Anton Dik</t>
  </si>
  <si>
    <t>Edvin Ahlström</t>
  </si>
  <si>
    <t>Jacob Jönsson</t>
  </si>
  <si>
    <t>Linus Eisele</t>
  </si>
  <si>
    <t>Olof Söderquist</t>
  </si>
  <si>
    <t>Melker Lindner</t>
  </si>
  <si>
    <t>Erik Lindquist</t>
  </si>
  <si>
    <t>Kevin Strand</t>
  </si>
  <si>
    <t>Oscar Jönsson</t>
  </si>
  <si>
    <t>Svante Blomberg</t>
  </si>
  <si>
    <t>Edvin Janér</t>
  </si>
  <si>
    <t>Karl Lindquist</t>
  </si>
  <si>
    <t>Johan Karlsson</t>
  </si>
  <si>
    <t>Simon Andersson</t>
  </si>
  <si>
    <t xml:space="preserve">Sharif Radwan </t>
  </si>
  <si>
    <t xml:space="preserve">Casper Öder </t>
  </si>
  <si>
    <t xml:space="preserve">Oleg Mikheev </t>
  </si>
  <si>
    <t>Bastian Rix Fuchs</t>
  </si>
  <si>
    <t>Wojtek Karwacki</t>
  </si>
  <si>
    <t xml:space="preserve">Håkan Lane </t>
  </si>
  <si>
    <t>John Löfgren</t>
  </si>
  <si>
    <t>Malmö SA</t>
  </si>
  <si>
    <t>Joakim Wahlström</t>
  </si>
  <si>
    <t>Malmö AS</t>
  </si>
  <si>
    <t>Klubb</t>
  </si>
  <si>
    <t>S:a startavg.</t>
  </si>
  <si>
    <t>betalar postgiro</t>
  </si>
  <si>
    <t>klubben kontant</t>
  </si>
  <si>
    <t>SSBB "betalar"</t>
  </si>
  <si>
    <t>spelare kontant</t>
  </si>
  <si>
    <t>kontant mottagit</t>
  </si>
  <si>
    <t>Alla</t>
  </si>
  <si>
    <t>kommer på postgiro</t>
  </si>
  <si>
    <t>Rondlista och speldagar</t>
  </si>
  <si>
    <t>klubb</t>
  </si>
  <si>
    <t>rat</t>
  </si>
  <si>
    <t>Kval</t>
  </si>
  <si>
    <t>Klass SJ</t>
  </si>
  <si>
    <t>Klass Y</t>
  </si>
  <si>
    <t>DM 2014 i Dalby</t>
  </si>
  <si>
    <t>Marcus Voong</t>
  </si>
  <si>
    <t>Andy Voong</t>
  </si>
  <si>
    <t>William Steffert</t>
  </si>
  <si>
    <t>Född</t>
  </si>
  <si>
    <t>Klass M</t>
  </si>
  <si>
    <t>DM i Dalby 2014</t>
  </si>
  <si>
    <t>Klass K</t>
  </si>
  <si>
    <t>Sen</t>
  </si>
  <si>
    <t>Pris</t>
  </si>
  <si>
    <t>S1</t>
  </si>
  <si>
    <t>J1</t>
  </si>
  <si>
    <t>S2</t>
  </si>
  <si>
    <t>S3</t>
  </si>
  <si>
    <t>J2</t>
  </si>
  <si>
    <t>70 särspel</t>
  </si>
  <si>
    <t>d:o</t>
  </si>
  <si>
    <t>utgick</t>
  </si>
</sst>
</file>

<file path=xl/styles.xml><?xml version="1.0" encoding="utf-8"?>
<styleSheet xmlns="http://schemas.openxmlformats.org/spreadsheetml/2006/main">
  <numFmts count="1">
    <numFmt numFmtId="164" formatCode="#,##0.00\ &quot;kr&quot;"/>
  </numFmts>
  <fonts count="25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</font>
    <font>
      <sz val="10"/>
      <color rgb="FF222222"/>
      <name val="Arial"/>
      <family val="2"/>
    </font>
    <font>
      <sz val="10"/>
      <color rgb="FF222222"/>
      <name val="Times New Roman"/>
      <family val="1"/>
    </font>
    <font>
      <sz val="10"/>
      <color rgb="FF00000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4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222222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45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0" xfId="0" applyFont="1" applyBorder="1"/>
    <xf numFmtId="0" fontId="2" fillId="0" borderId="1" xfId="3" applyFont="1" applyBorder="1"/>
    <xf numFmtId="0" fontId="1" fillId="0" borderId="5" xfId="3" applyFont="1" applyBorder="1" applyAlignment="1">
      <alignment horizontal="centerContinuous"/>
    </xf>
    <xf numFmtId="0" fontId="1" fillId="0" borderId="0" xfId="3" applyFont="1"/>
    <xf numFmtId="0" fontId="1" fillId="0" borderId="7" xfId="3" applyFont="1" applyBorder="1"/>
    <xf numFmtId="0" fontId="3" fillId="0" borderId="10" xfId="3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1" fillId="0" borderId="23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1" fillId="0" borderId="24" xfId="3" applyFont="1" applyBorder="1" applyAlignment="1">
      <alignment horizontal="center"/>
    </xf>
    <xf numFmtId="0" fontId="5" fillId="0" borderId="16" xfId="3" applyFont="1" applyBorder="1" applyAlignment="1">
      <alignment horizontal="center"/>
    </xf>
    <xf numFmtId="0" fontId="1" fillId="0" borderId="25" xfId="3" applyFont="1" applyBorder="1" applyAlignment="1">
      <alignment horizontal="center"/>
    </xf>
    <xf numFmtId="0" fontId="1" fillId="0" borderId="0" xfId="3" applyFont="1" applyBorder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/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Font="1"/>
    <xf numFmtId="0" fontId="11" fillId="0" borderId="1" xfId="0" applyFont="1" applyBorder="1"/>
    <xf numFmtId="0" fontId="11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3" xfId="0" applyBorder="1"/>
    <xf numFmtId="164" fontId="1" fillId="0" borderId="0" xfId="0" applyNumberFormat="1" applyFont="1" applyBorder="1"/>
    <xf numFmtId="0" fontId="0" fillId="0" borderId="8" xfId="0" applyBorder="1"/>
    <xf numFmtId="0" fontId="7" fillId="0" borderId="7" xfId="0" applyFont="1" applyBorder="1" applyAlignment="1"/>
    <xf numFmtId="164" fontId="1" fillId="0" borderId="0" xfId="0" applyNumberFormat="1" applyFont="1" applyBorder="1" applyAlignment="1"/>
    <xf numFmtId="0" fontId="0" fillId="0" borderId="7" xfId="0" applyFont="1" applyBorder="1"/>
    <xf numFmtId="164" fontId="0" fillId="0" borderId="0" xfId="0" applyNumberFormat="1" applyFont="1" applyBorder="1"/>
    <xf numFmtId="0" fontId="0" fillId="0" borderId="13" xfId="0" applyBorder="1"/>
    <xf numFmtId="0" fontId="1" fillId="0" borderId="22" xfId="0" applyFont="1" applyBorder="1"/>
    <xf numFmtId="164" fontId="0" fillId="0" borderId="22" xfId="0" applyNumberFormat="1" applyFont="1" applyBorder="1"/>
    <xf numFmtId="164" fontId="1" fillId="0" borderId="22" xfId="0" applyNumberFormat="1" applyFont="1" applyBorder="1"/>
    <xf numFmtId="0" fontId="0" fillId="0" borderId="14" xfId="0" applyBorder="1"/>
    <xf numFmtId="0" fontId="1" fillId="0" borderId="1" xfId="0" applyFont="1" applyBorder="1"/>
    <xf numFmtId="164" fontId="1" fillId="0" borderId="3" xfId="0" applyNumberFormat="1" applyFont="1" applyBorder="1"/>
    <xf numFmtId="0" fontId="1" fillId="0" borderId="13" xfId="0" applyFont="1" applyBorder="1" applyAlignment="1"/>
    <xf numFmtId="0" fontId="1" fillId="0" borderId="22" xfId="0" applyFont="1" applyBorder="1" applyAlignment="1"/>
    <xf numFmtId="164" fontId="1" fillId="0" borderId="14" xfId="0" applyNumberFormat="1" applyFont="1" applyBorder="1" applyAlignment="1"/>
    <xf numFmtId="164" fontId="12" fillId="0" borderId="1" xfId="0" applyNumberFormat="1" applyFont="1" applyBorder="1" applyAlignment="1"/>
    <xf numFmtId="0" fontId="12" fillId="0" borderId="3" xfId="0" applyFont="1" applyBorder="1"/>
    <xf numFmtId="164" fontId="12" fillId="0" borderId="13" xfId="0" applyNumberFormat="1" applyFont="1" applyBorder="1"/>
    <xf numFmtId="0" fontId="12" fillId="0" borderId="14" xfId="0" applyFont="1" applyBorder="1"/>
    <xf numFmtId="0" fontId="1" fillId="0" borderId="2" xfId="3" applyFont="1" applyBorder="1"/>
    <xf numFmtId="0" fontId="1" fillId="0" borderId="4" xfId="3" applyFont="1" applyBorder="1" applyAlignment="1">
      <alignment horizontal="centerContinuous"/>
    </xf>
    <xf numFmtId="0" fontId="13" fillId="0" borderId="5" xfId="3" applyFont="1" applyBorder="1" applyAlignment="1">
      <alignment horizontal="centerContinuous"/>
    </xf>
    <xf numFmtId="0" fontId="1" fillId="0" borderId="1" xfId="3" applyFont="1" applyBorder="1"/>
    <xf numFmtId="0" fontId="6" fillId="0" borderId="0" xfId="3"/>
    <xf numFmtId="0" fontId="14" fillId="0" borderId="9" xfId="3" applyFont="1" applyBorder="1"/>
    <xf numFmtId="0" fontId="14" fillId="0" borderId="11" xfId="3" applyFont="1" applyBorder="1" applyAlignment="1">
      <alignment horizontal="center"/>
    </xf>
    <xf numFmtId="0" fontId="3" fillId="0" borderId="26" xfId="3" applyFont="1" applyBorder="1" applyAlignment="1">
      <alignment horizontal="left"/>
    </xf>
    <xf numFmtId="16" fontId="15" fillId="0" borderId="15" xfId="3" applyNumberFormat="1" applyFont="1" applyBorder="1" applyAlignment="1">
      <alignment horizontal="centerContinuous"/>
    </xf>
    <xf numFmtId="0" fontId="15" fillId="0" borderId="16" xfId="3" applyFont="1" applyBorder="1" applyAlignment="1">
      <alignment horizontal="centerContinuous"/>
    </xf>
    <xf numFmtId="0" fontId="15" fillId="0" borderId="17" xfId="3" applyFont="1" applyBorder="1" applyAlignment="1">
      <alignment horizontal="centerContinuous"/>
    </xf>
    <xf numFmtId="0" fontId="3" fillId="0" borderId="26" xfId="3" applyFont="1" applyBorder="1" applyAlignment="1">
      <alignment horizontal="center"/>
    </xf>
    <xf numFmtId="0" fontId="1" fillId="0" borderId="4" xfId="3" applyFont="1" applyBorder="1" applyAlignment="1">
      <alignment horizontal="center"/>
    </xf>
    <xf numFmtId="0" fontId="6" fillId="0" borderId="18" xfId="3" applyBorder="1"/>
    <xf numFmtId="0" fontId="5" fillId="0" borderId="5" xfId="3" applyFont="1" applyBorder="1"/>
    <xf numFmtId="0" fontId="13" fillId="0" borderId="4" xfId="3" applyFont="1" applyBorder="1" applyAlignment="1">
      <alignment horizontal="center" vertical="top"/>
    </xf>
    <xf numFmtId="0" fontId="13" fillId="0" borderId="19" xfId="3" applyFont="1" applyBorder="1" applyAlignment="1">
      <alignment horizontal="center" vertical="top"/>
    </xf>
    <xf numFmtId="0" fontId="1" fillId="0" borderId="9" xfId="3" applyFont="1" applyBorder="1" applyAlignment="1">
      <alignment horizontal="center"/>
    </xf>
    <xf numFmtId="0" fontId="6" fillId="0" borderId="28" xfId="3" applyBorder="1"/>
    <xf numFmtId="0" fontId="6" fillId="0" borderId="20" xfId="3" applyBorder="1"/>
    <xf numFmtId="0" fontId="5" fillId="0" borderId="10" xfId="3" applyFont="1" applyBorder="1"/>
    <xf numFmtId="0" fontId="13" fillId="0" borderId="9" xfId="3" applyFont="1" applyBorder="1" applyAlignment="1">
      <alignment horizontal="center" vertical="top"/>
    </xf>
    <xf numFmtId="0" fontId="13" fillId="0" borderId="11" xfId="3" applyFont="1" applyBorder="1" applyAlignment="1">
      <alignment horizontal="center" vertical="top"/>
    </xf>
    <xf numFmtId="0" fontId="5" fillId="0" borderId="28" xfId="3" applyFont="1" applyBorder="1"/>
    <xf numFmtId="1" fontId="13" fillId="0" borderId="11" xfId="3" applyNumberFormat="1" applyFont="1" applyBorder="1" applyAlignment="1">
      <alignment horizontal="center" vertical="top"/>
    </xf>
    <xf numFmtId="0" fontId="13" fillId="0" borderId="0" xfId="3" applyFont="1"/>
    <xf numFmtId="0" fontId="6" fillId="0" borderId="23" xfId="3" applyBorder="1"/>
    <xf numFmtId="0" fontId="6" fillId="0" borderId="24" xfId="3" applyBorder="1"/>
    <xf numFmtId="0" fontId="5" fillId="0" borderId="24" xfId="3" applyFont="1" applyBorder="1"/>
    <xf numFmtId="0" fontId="1" fillId="0" borderId="15" xfId="3" applyFont="1" applyBorder="1" applyAlignment="1">
      <alignment horizontal="center"/>
    </xf>
    <xf numFmtId="0" fontId="6" fillId="0" borderId="25" xfId="3" applyBorder="1"/>
    <xf numFmtId="0" fontId="5" fillId="0" borderId="16" xfId="3" applyFont="1" applyBorder="1"/>
    <xf numFmtId="0" fontId="13" fillId="0" borderId="15" xfId="3" applyFont="1" applyBorder="1" applyAlignment="1">
      <alignment horizontal="center" vertical="top"/>
    </xf>
    <xf numFmtId="0" fontId="13" fillId="0" borderId="17" xfId="3" applyFont="1" applyBorder="1" applyAlignment="1">
      <alignment horizontal="center" vertical="top"/>
    </xf>
    <xf numFmtId="0" fontId="5" fillId="0" borderId="6" xfId="3" applyFont="1" applyBorder="1"/>
    <xf numFmtId="0" fontId="5" fillId="0" borderId="12" xfId="3" applyFont="1" applyBorder="1"/>
    <xf numFmtId="0" fontId="3" fillId="0" borderId="26" xfId="3" applyFont="1" applyBorder="1" applyAlignment="1">
      <alignment horizontal="right"/>
    </xf>
    <xf numFmtId="0" fontId="5" fillId="0" borderId="29" xfId="3" applyFont="1" applyBorder="1"/>
    <xf numFmtId="0" fontId="6" fillId="0" borderId="21" xfId="3" applyBorder="1"/>
    <xf numFmtId="0" fontId="18" fillId="0" borderId="11" xfId="3" applyFont="1" applyBorder="1" applyAlignment="1">
      <alignment horizontal="center" vertical="top"/>
    </xf>
    <xf numFmtId="0" fontId="0" fillId="0" borderId="28" xfId="3" applyFont="1" applyBorder="1"/>
    <xf numFmtId="0" fontId="0" fillId="0" borderId="27" xfId="3" applyFont="1" applyBorder="1"/>
    <xf numFmtId="0" fontId="12" fillId="0" borderId="28" xfId="3" applyFont="1" applyBorder="1"/>
    <xf numFmtId="0" fontId="3" fillId="0" borderId="10" xfId="3" applyFont="1" applyBorder="1"/>
    <xf numFmtId="0" fontId="12" fillId="0" borderId="24" xfId="3" applyFont="1" applyBorder="1" applyAlignment="1">
      <alignment horizontal="center"/>
    </xf>
    <xf numFmtId="0" fontId="2" fillId="0" borderId="28" xfId="3" applyFont="1" applyBorder="1"/>
    <xf numFmtId="0" fontId="2" fillId="0" borderId="10" xfId="3" applyFont="1" applyBorder="1"/>
    <xf numFmtId="0" fontId="2" fillId="0" borderId="24" xfId="3" applyFont="1" applyBorder="1" applyAlignment="1">
      <alignment horizontal="center"/>
    </xf>
    <xf numFmtId="0" fontId="16" fillId="0" borderId="27" xfId="3" applyFont="1" applyBorder="1"/>
    <xf numFmtId="0" fontId="16" fillId="0" borderId="5" xfId="3" applyFont="1" applyBorder="1"/>
    <xf numFmtId="0" fontId="16" fillId="0" borderId="23" xfId="3" applyFont="1" applyBorder="1" applyAlignment="1">
      <alignment horizontal="center"/>
    </xf>
    <xf numFmtId="0" fontId="5" fillId="0" borderId="31" xfId="3" applyFont="1" applyBorder="1"/>
    <xf numFmtId="0" fontId="1" fillId="0" borderId="32" xfId="3" applyFont="1" applyBorder="1" applyAlignment="1">
      <alignment horizontal="center"/>
    </xf>
    <xf numFmtId="0" fontId="2" fillId="0" borderId="33" xfId="3" applyFont="1" applyBorder="1"/>
    <xf numFmtId="0" fontId="19" fillId="0" borderId="34" xfId="0" applyFont="1" applyBorder="1" applyAlignment="1">
      <alignment horizontal="left" readingOrder="1"/>
    </xf>
    <xf numFmtId="0" fontId="1" fillId="0" borderId="34" xfId="3" applyFont="1" applyBorder="1"/>
    <xf numFmtId="0" fontId="1" fillId="0" borderId="35" xfId="3" applyFont="1" applyBorder="1"/>
    <xf numFmtId="0" fontId="6" fillId="0" borderId="36" xfId="3" applyBorder="1"/>
    <xf numFmtId="0" fontId="2" fillId="0" borderId="40" xfId="3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2" fillId="0" borderId="40" xfId="3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" fillId="0" borderId="44" xfId="3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" fillId="0" borderId="40" xfId="3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5" xfId="3" applyFont="1" applyBorder="1" applyAlignment="1">
      <alignment horizontal="center"/>
    </xf>
    <xf numFmtId="0" fontId="5" fillId="0" borderId="46" xfId="3" applyFont="1" applyBorder="1"/>
    <xf numFmtId="0" fontId="5" fillId="0" borderId="47" xfId="3" applyFont="1" applyBorder="1"/>
    <xf numFmtId="0" fontId="1" fillId="0" borderId="48" xfId="3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1" fillId="0" borderId="26" xfId="3" applyFont="1" applyBorder="1" applyAlignment="1">
      <alignment horizontal="left"/>
    </xf>
    <xf numFmtId="0" fontId="21" fillId="0" borderId="26" xfId="3" applyFont="1" applyBorder="1" applyAlignment="1">
      <alignment horizontal="right"/>
    </xf>
    <xf numFmtId="0" fontId="21" fillId="0" borderId="26" xfId="3" applyFont="1" applyBorder="1" applyAlignment="1">
      <alignment horizontal="center"/>
    </xf>
    <xf numFmtId="0" fontId="21" fillId="0" borderId="37" xfId="3" applyFont="1" applyBorder="1" applyAlignment="1">
      <alignment horizontal="center"/>
    </xf>
    <xf numFmtId="0" fontId="22" fillId="0" borderId="50" xfId="3" applyFont="1" applyBorder="1" applyAlignment="1">
      <alignment horizontal="center"/>
    </xf>
    <xf numFmtId="0" fontId="1" fillId="0" borderId="52" xfId="3" applyFont="1" applyBorder="1"/>
    <xf numFmtId="0" fontId="16" fillId="0" borderId="38" xfId="3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23" fillId="0" borderId="40" xfId="3" applyFont="1" applyBorder="1" applyAlignment="1">
      <alignment horizontal="center"/>
    </xf>
    <xf numFmtId="0" fontId="23" fillId="0" borderId="28" xfId="3" applyFont="1" applyBorder="1"/>
    <xf numFmtId="0" fontId="15" fillId="0" borderId="10" xfId="3" applyFont="1" applyBorder="1"/>
    <xf numFmtId="0" fontId="23" fillId="0" borderId="24" xfId="3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15" fillId="0" borderId="28" xfId="3" applyFont="1" applyBorder="1"/>
    <xf numFmtId="0" fontId="12" fillId="0" borderId="53" xfId="3" applyFont="1" applyBorder="1" applyAlignment="1">
      <alignment horizontal="center"/>
    </xf>
    <xf numFmtId="0" fontId="12" fillId="0" borderId="54" xfId="3" applyFont="1" applyBorder="1"/>
    <xf numFmtId="0" fontId="12" fillId="0" borderId="55" xfId="3" applyFont="1" applyBorder="1" applyAlignment="1">
      <alignment horizontal="center"/>
    </xf>
    <xf numFmtId="0" fontId="5" fillId="0" borderId="30" xfId="3" applyFont="1" applyBorder="1"/>
    <xf numFmtId="0" fontId="24" fillId="0" borderId="56" xfId="0" applyFont="1" applyBorder="1" applyAlignment="1">
      <alignment horizontal="center"/>
    </xf>
    <xf numFmtId="0" fontId="23" fillId="0" borderId="42" xfId="3" applyFont="1" applyBorder="1" applyAlignment="1">
      <alignment horizontal="center"/>
    </xf>
    <xf numFmtId="0" fontId="15" fillId="0" borderId="29" xfId="3" applyFont="1" applyBorder="1"/>
    <xf numFmtId="0" fontId="15" fillId="0" borderId="16" xfId="3" applyFont="1" applyBorder="1"/>
    <xf numFmtId="0" fontId="23" fillId="0" borderId="25" xfId="3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16" fontId="15" fillId="0" borderId="58" xfId="3" applyNumberFormat="1" applyFont="1" applyBorder="1" applyAlignment="1">
      <alignment horizontal="centerContinuous"/>
    </xf>
    <xf numFmtId="0" fontId="15" fillId="0" borderId="51" xfId="3" applyFont="1" applyBorder="1" applyAlignment="1">
      <alignment horizontal="centerContinuous"/>
    </xf>
    <xf numFmtId="0" fontId="15" fillId="0" borderId="59" xfId="3" applyFont="1" applyBorder="1" applyAlignment="1">
      <alignment horizontal="centerContinuous"/>
    </xf>
    <xf numFmtId="0" fontId="5" fillId="0" borderId="60" xfId="3" applyFont="1" applyBorder="1"/>
    <xf numFmtId="0" fontId="2" fillId="0" borderId="58" xfId="3" applyFont="1" applyBorder="1" applyAlignment="1">
      <alignment horizontal="center"/>
    </xf>
    <xf numFmtId="0" fontId="1" fillId="0" borderId="36" xfId="3" applyFont="1" applyBorder="1"/>
    <xf numFmtId="0" fontId="2" fillId="0" borderId="52" xfId="3" applyFont="1" applyBorder="1" applyAlignment="1">
      <alignment horizontal="center"/>
    </xf>
    <xf numFmtId="0" fontId="1" fillId="0" borderId="62" xfId="3" applyFont="1" applyBorder="1" applyAlignment="1">
      <alignment horizontal="center"/>
    </xf>
    <xf numFmtId="0" fontId="6" fillId="0" borderId="48" xfId="3" applyBorder="1"/>
    <xf numFmtId="0" fontId="1" fillId="0" borderId="64" xfId="3" applyFont="1" applyBorder="1" applyAlignment="1">
      <alignment horizontal="center"/>
    </xf>
    <xf numFmtId="0" fontId="21" fillId="0" borderId="58" xfId="3" applyFont="1" applyBorder="1" applyAlignment="1">
      <alignment horizontal="left"/>
    </xf>
    <xf numFmtId="0" fontId="16" fillId="0" borderId="4" xfId="3" applyFont="1" applyBorder="1"/>
    <xf numFmtId="0" fontId="2" fillId="0" borderId="9" xfId="3" applyFont="1" applyBorder="1"/>
    <xf numFmtId="0" fontId="12" fillId="0" borderId="9" xfId="3" applyFont="1" applyBorder="1"/>
    <xf numFmtId="0" fontId="12" fillId="0" borderId="57" xfId="3" applyFont="1" applyBorder="1"/>
    <xf numFmtId="0" fontId="23" fillId="0" borderId="9" xfId="3" applyFont="1" applyBorder="1"/>
    <xf numFmtId="0" fontId="23" fillId="0" borderId="15" xfId="3" applyFont="1" applyBorder="1"/>
    <xf numFmtId="0" fontId="6" fillId="0" borderId="65" xfId="3" applyBorder="1"/>
    <xf numFmtId="0" fontId="6" fillId="0" borderId="9" xfId="3" applyBorder="1"/>
    <xf numFmtId="0" fontId="6" fillId="0" borderId="63" xfId="3" applyBorder="1"/>
    <xf numFmtId="0" fontId="16" fillId="0" borderId="23" xfId="3" applyFont="1" applyBorder="1"/>
    <xf numFmtId="0" fontId="2" fillId="0" borderId="24" xfId="3" applyFont="1" applyBorder="1"/>
    <xf numFmtId="0" fontId="3" fillId="0" borderId="24" xfId="3" applyFont="1" applyBorder="1"/>
    <xf numFmtId="0" fontId="3" fillId="0" borderId="55" xfId="3" applyFont="1" applyBorder="1"/>
    <xf numFmtId="0" fontId="15" fillId="0" borderId="24" xfId="3" applyFont="1" applyBorder="1"/>
    <xf numFmtId="0" fontId="15" fillId="0" borderId="25" xfId="3" applyFont="1" applyBorder="1"/>
    <xf numFmtId="0" fontId="5" fillId="0" borderId="32" xfId="3" applyFont="1" applyBorder="1"/>
    <xf numFmtId="0" fontId="5" fillId="0" borderId="48" xfId="3" applyFont="1" applyBorder="1"/>
    <xf numFmtId="0" fontId="6" fillId="0" borderId="32" xfId="3" applyBorder="1"/>
    <xf numFmtId="0" fontId="1" fillId="0" borderId="68" xfId="3" applyFont="1" applyBorder="1" applyAlignment="1">
      <alignment horizontal="center"/>
    </xf>
    <xf numFmtId="0" fontId="23" fillId="0" borderId="24" xfId="3" applyFont="1" applyBorder="1"/>
    <xf numFmtId="0" fontId="23" fillId="0" borderId="62" xfId="3" applyFont="1" applyBorder="1" applyAlignment="1">
      <alignment horizontal="center"/>
    </xf>
    <xf numFmtId="0" fontId="23" fillId="0" borderId="25" xfId="3" applyFont="1" applyBorder="1"/>
    <xf numFmtId="0" fontId="23" fillId="0" borderId="69" xfId="3" applyFont="1" applyBorder="1" applyAlignment="1">
      <alignment horizontal="center"/>
    </xf>
    <xf numFmtId="0" fontId="12" fillId="0" borderId="24" xfId="3" applyFont="1" applyBorder="1"/>
    <xf numFmtId="0" fontId="12" fillId="0" borderId="62" xfId="3" applyFont="1" applyBorder="1" applyAlignment="1">
      <alignment horizontal="center"/>
    </xf>
    <xf numFmtId="0" fontId="12" fillId="0" borderId="38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12" fillId="0" borderId="23" xfId="3" applyFont="1" applyBorder="1" applyAlignment="1">
      <alignment horizontal="center"/>
    </xf>
    <xf numFmtId="0" fontId="12" fillId="0" borderId="61" xfId="3" applyFont="1" applyBorder="1" applyAlignment="1">
      <alignment horizontal="center"/>
    </xf>
    <xf numFmtId="0" fontId="19" fillId="0" borderId="70" xfId="0" applyFont="1" applyBorder="1" applyAlignment="1">
      <alignment horizontal="left" readingOrder="1"/>
    </xf>
    <xf numFmtId="0" fontId="3" fillId="0" borderId="5" xfId="3" applyFont="1" applyBorder="1"/>
    <xf numFmtId="0" fontId="13" fillId="2" borderId="15" xfId="3" applyFont="1" applyFill="1" applyBorder="1" applyAlignment="1">
      <alignment horizontal="center" vertical="top"/>
    </xf>
    <xf numFmtId="0" fontId="5" fillId="2" borderId="16" xfId="3" applyFont="1" applyFill="1" applyBorder="1" applyAlignment="1">
      <alignment horizontal="center"/>
    </xf>
    <xf numFmtId="0" fontId="13" fillId="2" borderId="17" xfId="3" applyFont="1" applyFill="1" applyBorder="1" applyAlignment="1">
      <alignment horizontal="center" vertical="top"/>
    </xf>
    <xf numFmtId="0" fontId="2" fillId="0" borderId="22" xfId="3" applyFont="1" applyBorder="1" applyAlignment="1">
      <alignment horizontal="center"/>
    </xf>
    <xf numFmtId="0" fontId="1" fillId="0" borderId="1" xfId="3" applyFont="1" applyBorder="1" applyAlignment="1">
      <alignment horizontal="centerContinuous"/>
    </xf>
    <xf numFmtId="0" fontId="1" fillId="0" borderId="2" xfId="3" applyFont="1" applyBorder="1" applyAlignment="1">
      <alignment horizontal="centerContinuous"/>
    </xf>
    <xf numFmtId="0" fontId="13" fillId="0" borderId="2" xfId="3" applyFont="1" applyBorder="1" applyAlignment="1">
      <alignment horizontal="centerContinuous"/>
    </xf>
    <xf numFmtId="0" fontId="14" fillId="0" borderId="4" xfId="3" applyFont="1" applyBorder="1"/>
    <xf numFmtId="0" fontId="14" fillId="0" borderId="19" xfId="3" applyFont="1" applyBorder="1" applyAlignment="1">
      <alignment horizontal="center"/>
    </xf>
    <xf numFmtId="0" fontId="18" fillId="0" borderId="19" xfId="3" applyFont="1" applyBorder="1" applyAlignment="1">
      <alignment horizontal="center" vertical="top"/>
    </xf>
    <xf numFmtId="0" fontId="18" fillId="0" borderId="9" xfId="3" applyFont="1" applyBorder="1" applyAlignment="1">
      <alignment horizontal="center" vertical="top"/>
    </xf>
    <xf numFmtId="0" fontId="3" fillId="0" borderId="12" xfId="3" applyFont="1" applyBorder="1"/>
    <xf numFmtId="0" fontId="3" fillId="0" borderId="6" xfId="3" applyFont="1" applyBorder="1"/>
    <xf numFmtId="0" fontId="21" fillId="0" borderId="5" xfId="3" applyFont="1" applyBorder="1" applyAlignment="1">
      <alignment horizontal="center"/>
    </xf>
    <xf numFmtId="0" fontId="1" fillId="0" borderId="71" xfId="3" applyFont="1" applyBorder="1"/>
    <xf numFmtId="0" fontId="2" fillId="0" borderId="35" xfId="3" applyFont="1" applyBorder="1"/>
    <xf numFmtId="0" fontId="2" fillId="0" borderId="72" xfId="3" applyFont="1" applyBorder="1" applyAlignment="1">
      <alignment horizontal="center"/>
    </xf>
    <xf numFmtId="0" fontId="19" fillId="0" borderId="73" xfId="0" applyFont="1" applyBorder="1" applyAlignment="1">
      <alignment horizontal="left" readingOrder="1"/>
    </xf>
    <xf numFmtId="0" fontId="16" fillId="0" borderId="6" xfId="3" applyFont="1" applyBorder="1"/>
    <xf numFmtId="0" fontId="2" fillId="0" borderId="12" xfId="3" applyFont="1" applyBorder="1"/>
    <xf numFmtId="0" fontId="12" fillId="0" borderId="12" xfId="3" applyFont="1" applyBorder="1"/>
    <xf numFmtId="0" fontId="23" fillId="0" borderId="12" xfId="3" applyFont="1" applyBorder="1"/>
    <xf numFmtId="0" fontId="23" fillId="0" borderId="60" xfId="3" applyFont="1" applyBorder="1"/>
    <xf numFmtId="0" fontId="6" fillId="0" borderId="66" xfId="3" applyBorder="1"/>
    <xf numFmtId="0" fontId="6" fillId="0" borderId="12" xfId="3" applyBorder="1"/>
    <xf numFmtId="0" fontId="6" fillId="0" borderId="67" xfId="3" applyBorder="1"/>
    <xf numFmtId="0" fontId="2" fillId="0" borderId="71" xfId="3" applyFont="1" applyBorder="1"/>
    <xf numFmtId="0" fontId="16" fillId="0" borderId="74" xfId="3" applyFont="1" applyBorder="1" applyAlignment="1">
      <alignment horizontal="center"/>
    </xf>
    <xf numFmtId="0" fontId="2" fillId="0" borderId="75" xfId="3" applyFont="1" applyBorder="1" applyAlignment="1">
      <alignment horizontal="center"/>
    </xf>
    <xf numFmtId="0" fontId="12" fillId="0" borderId="75" xfId="3" applyFont="1" applyBorder="1" applyAlignment="1">
      <alignment horizontal="center"/>
    </xf>
    <xf numFmtId="0" fontId="23" fillId="0" borderId="75" xfId="3" applyFont="1" applyBorder="1" applyAlignment="1">
      <alignment horizontal="center"/>
    </xf>
    <xf numFmtId="0" fontId="23" fillId="0" borderId="76" xfId="3" applyFont="1" applyBorder="1" applyAlignment="1">
      <alignment horizontal="center"/>
    </xf>
    <xf numFmtId="0" fontId="1" fillId="0" borderId="77" xfId="3" applyFont="1" applyBorder="1" applyAlignment="1">
      <alignment horizontal="center"/>
    </xf>
    <xf numFmtId="0" fontId="1" fillId="0" borderId="75" xfId="3" applyFont="1" applyBorder="1" applyAlignment="1">
      <alignment horizontal="center"/>
    </xf>
    <xf numFmtId="0" fontId="1" fillId="0" borderId="78" xfId="3" applyFont="1" applyBorder="1" applyAlignment="1">
      <alignment horizontal="center"/>
    </xf>
    <xf numFmtId="0" fontId="16" fillId="0" borderId="33" xfId="1" applyFont="1" applyBorder="1" applyAlignment="1"/>
    <xf numFmtId="0" fontId="1" fillId="0" borderId="79" xfId="1" applyFont="1" applyBorder="1" applyAlignment="1"/>
    <xf numFmtId="0" fontId="5" fillId="0" borderId="67" xfId="3" applyFont="1" applyBorder="1"/>
    <xf numFmtId="0" fontId="0" fillId="0" borderId="48" xfId="3" applyFont="1" applyBorder="1" applyAlignment="1">
      <alignment horizontal="center"/>
    </xf>
    <xf numFmtId="0" fontId="1" fillId="0" borderId="61" xfId="3" applyFont="1" applyBorder="1" applyAlignment="1">
      <alignment horizontal="center"/>
    </xf>
    <xf numFmtId="0" fontId="1" fillId="0" borderId="69" xfId="3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0" fillId="0" borderId="24" xfId="3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0"/>
          <a:ext cx="1381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8100" y="0"/>
          <a:ext cx="135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GP-final 2001</a:t>
          </a:r>
        </a:p>
      </xdr:txBody>
    </xdr:sp>
    <xdr:clientData/>
  </xdr:twoCellAnchor>
  <xdr:twoCellAnchor>
    <xdr:from>
      <xdr:col>0</xdr:col>
      <xdr:colOff>9525</xdr:colOff>
      <xdr:row>1</xdr:row>
      <xdr:rowOff>66675</xdr:rowOff>
    </xdr:from>
    <xdr:to>
      <xdr:col>1</xdr:col>
      <xdr:colOff>1419225</xdr:colOff>
      <xdr:row>2</xdr:row>
      <xdr:rowOff>171450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525" y="257175"/>
          <a:ext cx="1381125" cy="266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Y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1419225</xdr:colOff>
      <xdr:row>1</xdr:row>
      <xdr:rowOff>38100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38100" y="19050"/>
          <a:ext cx="135255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DM 2014 i Dalby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0"/>
          <a:ext cx="1381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8100" y="0"/>
          <a:ext cx="135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GP-final 2001</a:t>
          </a:r>
        </a:p>
      </xdr:txBody>
    </xdr:sp>
    <xdr:clientData/>
  </xdr:twoCellAnchor>
  <xdr:twoCellAnchor>
    <xdr:from>
      <xdr:col>0</xdr:col>
      <xdr:colOff>9525</xdr:colOff>
      <xdr:row>1</xdr:row>
      <xdr:rowOff>66675</xdr:rowOff>
    </xdr:from>
    <xdr:to>
      <xdr:col>1</xdr:col>
      <xdr:colOff>1419225</xdr:colOff>
      <xdr:row>2</xdr:row>
      <xdr:rowOff>171450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525" y="257175"/>
          <a:ext cx="1381125" cy="266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1419225</xdr:colOff>
      <xdr:row>1</xdr:row>
      <xdr:rowOff>38100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38100" y="19050"/>
          <a:ext cx="135255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DM i Dalby 2014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0"/>
          <a:ext cx="1381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8100" y="0"/>
          <a:ext cx="135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GP-final 2001</a:t>
          </a:r>
        </a:p>
      </xdr:txBody>
    </xdr:sp>
    <xdr:clientData/>
  </xdr:twoCellAnchor>
  <xdr:twoCellAnchor>
    <xdr:from>
      <xdr:col>0</xdr:col>
      <xdr:colOff>9525</xdr:colOff>
      <xdr:row>1</xdr:row>
      <xdr:rowOff>66675</xdr:rowOff>
    </xdr:from>
    <xdr:to>
      <xdr:col>1</xdr:col>
      <xdr:colOff>1419225</xdr:colOff>
      <xdr:row>2</xdr:row>
      <xdr:rowOff>171450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525" y="257175"/>
          <a:ext cx="1381125" cy="266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K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1419225</xdr:colOff>
      <xdr:row>1</xdr:row>
      <xdr:rowOff>38100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38100" y="19050"/>
          <a:ext cx="135255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DM i Dalby 2014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0"/>
          <a:ext cx="1381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8100" y="0"/>
          <a:ext cx="135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GP-final 2001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1171575</xdr:colOff>
      <xdr:row>1</xdr:row>
      <xdr:rowOff>9525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0" y="0"/>
          <a:ext cx="135255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DM i Dalby 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H25" sqref="H25"/>
    </sheetView>
  </sheetViews>
  <sheetFormatPr defaultRowHeight="12.75"/>
  <cols>
    <col min="1" max="1" width="22.140625" style="1" customWidth="1"/>
    <col min="2" max="2" width="13.42578125" style="1" bestFit="1" customWidth="1"/>
    <col min="3" max="3" width="3" style="1" bestFit="1" customWidth="1"/>
    <col min="4" max="4" width="5" style="18" hidden="1" customWidth="1"/>
    <col min="5" max="5" width="5.5703125" style="18" hidden="1" customWidth="1"/>
    <col min="6" max="7" width="1.85546875" style="1" customWidth="1"/>
    <col min="8" max="8" width="13.7109375" style="1" bestFit="1" customWidth="1"/>
    <col min="9" max="9" width="4.85546875" style="1" customWidth="1"/>
    <col min="10" max="10" width="3.42578125" style="1" customWidth="1"/>
    <col min="11" max="11" width="12.5703125" style="1" bestFit="1" customWidth="1"/>
    <col min="12" max="12" width="10.42578125" style="1" bestFit="1" customWidth="1"/>
    <col min="13" max="13" width="19.42578125" bestFit="1" customWidth="1"/>
  </cols>
  <sheetData>
    <row r="1" spans="1:13">
      <c r="C1" s="1">
        <f>COUNTA(C2:C99)</f>
        <v>64</v>
      </c>
      <c r="G1" s="19"/>
      <c r="H1" s="34" t="s">
        <v>91</v>
      </c>
      <c r="I1" s="35" t="s">
        <v>98</v>
      </c>
      <c r="J1" s="35" t="s">
        <v>16</v>
      </c>
      <c r="K1" s="35" t="s">
        <v>92</v>
      </c>
      <c r="L1" s="36"/>
      <c r="M1" s="37"/>
    </row>
    <row r="2" spans="1:13">
      <c r="D2" s="18" t="s">
        <v>2</v>
      </c>
      <c r="E2" s="18" t="s">
        <v>3</v>
      </c>
      <c r="G2" s="20"/>
      <c r="H2" s="2" t="s">
        <v>1</v>
      </c>
      <c r="I2" s="3">
        <f t="shared" ref="I2:I10" si="0">COUNTIF(B:B,H2)</f>
        <v>23</v>
      </c>
      <c r="J2" s="3">
        <f t="shared" ref="J2:J10" si="1">COUNTIFS(B:B,H2,C:C,"Y")</f>
        <v>7</v>
      </c>
      <c r="K2" s="38">
        <f>J2*50+(I2-J2)*80</f>
        <v>1630</v>
      </c>
      <c r="L2" s="38">
        <v>0</v>
      </c>
      <c r="M2" s="39" t="s">
        <v>95</v>
      </c>
    </row>
    <row r="3" spans="1:13">
      <c r="A3" s="21" t="s">
        <v>5</v>
      </c>
      <c r="B3" s="1" t="s">
        <v>6</v>
      </c>
      <c r="C3" s="1" t="s">
        <v>7</v>
      </c>
      <c r="E3" s="18" t="s">
        <v>8</v>
      </c>
      <c r="G3" s="20"/>
      <c r="H3" s="2" t="s">
        <v>4</v>
      </c>
      <c r="I3" s="3">
        <f t="shared" si="0"/>
        <v>7</v>
      </c>
      <c r="J3" s="3">
        <f t="shared" si="1"/>
        <v>0</v>
      </c>
      <c r="K3" s="38">
        <f t="shared" ref="K3:K12" si="2">J3*50+(I3-J3)*80</f>
        <v>560</v>
      </c>
      <c r="L3" s="38">
        <f>K3</f>
        <v>560</v>
      </c>
      <c r="M3" s="39" t="s">
        <v>94</v>
      </c>
    </row>
    <row r="4" spans="1:13">
      <c r="A4" s="20" t="s">
        <v>10</v>
      </c>
      <c r="B4" s="1" t="s">
        <v>6</v>
      </c>
      <c r="C4" s="1" t="s">
        <v>11</v>
      </c>
      <c r="D4" s="18">
        <v>1997</v>
      </c>
      <c r="E4" s="18">
        <v>1270</v>
      </c>
      <c r="G4" s="20"/>
      <c r="H4" s="2" t="s">
        <v>9</v>
      </c>
      <c r="I4" s="3">
        <f t="shared" si="0"/>
        <v>6</v>
      </c>
      <c r="J4" s="3">
        <f t="shared" si="1"/>
        <v>4</v>
      </c>
      <c r="K4" s="38">
        <f t="shared" si="2"/>
        <v>360</v>
      </c>
      <c r="L4" s="38"/>
      <c r="M4" s="39" t="s">
        <v>93</v>
      </c>
    </row>
    <row r="5" spans="1:13">
      <c r="A5" s="1" t="s">
        <v>13</v>
      </c>
      <c r="B5" s="1" t="s">
        <v>6</v>
      </c>
      <c r="C5" s="1" t="s">
        <v>11</v>
      </c>
      <c r="D5" s="18">
        <v>1999</v>
      </c>
      <c r="E5" s="18">
        <v>1552</v>
      </c>
      <c r="G5" s="20"/>
      <c r="H5" s="2" t="s">
        <v>12</v>
      </c>
      <c r="I5" s="3">
        <f t="shared" si="0"/>
        <v>1</v>
      </c>
      <c r="J5" s="3">
        <f t="shared" si="1"/>
        <v>0</v>
      </c>
      <c r="K5" s="38">
        <f t="shared" si="2"/>
        <v>80</v>
      </c>
      <c r="L5" s="38">
        <f>K5</f>
        <v>80</v>
      </c>
      <c r="M5" s="39" t="s">
        <v>96</v>
      </c>
    </row>
    <row r="6" spans="1:13">
      <c r="A6" s="19" t="s">
        <v>15</v>
      </c>
      <c r="B6" s="1" t="s">
        <v>6</v>
      </c>
      <c r="C6" s="1" t="s">
        <v>16</v>
      </c>
      <c r="D6" s="18">
        <v>2004</v>
      </c>
      <c r="E6" s="18">
        <v>1157</v>
      </c>
      <c r="G6" s="20"/>
      <c r="H6" s="2" t="s">
        <v>14</v>
      </c>
      <c r="I6" s="3">
        <f t="shared" si="0"/>
        <v>7</v>
      </c>
      <c r="J6" s="3">
        <f t="shared" si="1"/>
        <v>3</v>
      </c>
      <c r="K6" s="38">
        <f t="shared" si="2"/>
        <v>470</v>
      </c>
      <c r="L6" s="38">
        <f>K6</f>
        <v>470</v>
      </c>
      <c r="M6" s="39" t="s">
        <v>94</v>
      </c>
    </row>
    <row r="7" spans="1:13">
      <c r="A7" s="1" t="s">
        <v>17</v>
      </c>
      <c r="B7" s="1" t="s">
        <v>14</v>
      </c>
      <c r="C7" s="1" t="s">
        <v>11</v>
      </c>
      <c r="D7" s="18">
        <v>2000</v>
      </c>
      <c r="E7" s="18">
        <v>1216</v>
      </c>
      <c r="G7" s="20"/>
      <c r="H7" s="2" t="s">
        <v>6</v>
      </c>
      <c r="I7" s="3">
        <f t="shared" si="0"/>
        <v>4</v>
      </c>
      <c r="J7" s="3">
        <f t="shared" si="1"/>
        <v>1</v>
      </c>
      <c r="K7" s="38">
        <f t="shared" si="2"/>
        <v>290</v>
      </c>
      <c r="L7" s="38"/>
      <c r="M7" s="39" t="s">
        <v>93</v>
      </c>
    </row>
    <row r="8" spans="1:13">
      <c r="A8" s="21" t="s">
        <v>19</v>
      </c>
      <c r="B8" s="1" t="s">
        <v>14</v>
      </c>
      <c r="C8" s="1" t="s">
        <v>20</v>
      </c>
      <c r="D8" s="18">
        <v>2001</v>
      </c>
      <c r="E8" s="18" t="s">
        <v>21</v>
      </c>
      <c r="G8" s="20"/>
      <c r="H8" s="2" t="s">
        <v>18</v>
      </c>
      <c r="I8" s="3">
        <f t="shared" si="0"/>
        <v>7</v>
      </c>
      <c r="J8" s="3">
        <f t="shared" si="1"/>
        <v>2</v>
      </c>
      <c r="K8" s="38">
        <f t="shared" si="2"/>
        <v>500</v>
      </c>
      <c r="L8" s="38">
        <f>K8</f>
        <v>500</v>
      </c>
      <c r="M8" s="39" t="s">
        <v>94</v>
      </c>
    </row>
    <row r="9" spans="1:13">
      <c r="A9" s="1" t="s">
        <v>23</v>
      </c>
      <c r="B9" s="1" t="s">
        <v>14</v>
      </c>
      <c r="C9" s="1" t="s">
        <v>20</v>
      </c>
      <c r="D9" s="22">
        <v>2001</v>
      </c>
      <c r="E9" s="18">
        <v>1227</v>
      </c>
      <c r="G9" s="20"/>
      <c r="H9" s="2" t="s">
        <v>22</v>
      </c>
      <c r="I9" s="3">
        <f t="shared" si="0"/>
        <v>4</v>
      </c>
      <c r="J9" s="3">
        <f t="shared" si="1"/>
        <v>1</v>
      </c>
      <c r="K9" s="38">
        <f t="shared" si="2"/>
        <v>290</v>
      </c>
      <c r="L9" s="38">
        <f>K9</f>
        <v>290</v>
      </c>
      <c r="M9" s="39" t="s">
        <v>96</v>
      </c>
    </row>
    <row r="10" spans="1:13">
      <c r="A10" s="21" t="s">
        <v>25</v>
      </c>
      <c r="B10" s="1" t="s">
        <v>14</v>
      </c>
      <c r="C10" s="1" t="s">
        <v>20</v>
      </c>
      <c r="D10" s="18">
        <v>2002</v>
      </c>
      <c r="E10" s="18" t="s">
        <v>26</v>
      </c>
      <c r="G10" s="20"/>
      <c r="H10" s="40" t="s">
        <v>24</v>
      </c>
      <c r="I10" s="3">
        <f t="shared" si="0"/>
        <v>3</v>
      </c>
      <c r="J10" s="3">
        <f t="shared" si="1"/>
        <v>3</v>
      </c>
      <c r="K10" s="38">
        <f t="shared" si="2"/>
        <v>150</v>
      </c>
      <c r="L10" s="41">
        <f>K10</f>
        <v>150</v>
      </c>
      <c r="M10" s="39" t="s">
        <v>94</v>
      </c>
    </row>
    <row r="11" spans="1:13">
      <c r="A11" s="21" t="s">
        <v>28</v>
      </c>
      <c r="B11" s="1" t="s">
        <v>14</v>
      </c>
      <c r="C11" s="1" t="s">
        <v>16</v>
      </c>
      <c r="D11" s="18">
        <v>2003</v>
      </c>
      <c r="E11" s="18" t="s">
        <v>29</v>
      </c>
      <c r="H11" s="42" t="s">
        <v>88</v>
      </c>
      <c r="I11" s="3">
        <f t="shared" ref="I11:I12" si="3">COUNTIF(B:B,H11)</f>
        <v>1</v>
      </c>
      <c r="J11" s="3">
        <f t="shared" ref="J11:J12" si="4">COUNTIFS(B:B,H11,C:C,"Y")</f>
        <v>0</v>
      </c>
      <c r="K11" s="43">
        <f t="shared" si="2"/>
        <v>80</v>
      </c>
      <c r="L11" s="38">
        <f>K11</f>
        <v>80</v>
      </c>
      <c r="M11" s="39"/>
    </row>
    <row r="12" spans="1:13">
      <c r="A12" s="21" t="s">
        <v>30</v>
      </c>
      <c r="B12" s="1" t="s">
        <v>14</v>
      </c>
      <c r="C12" s="1" t="s">
        <v>16</v>
      </c>
      <c r="D12" s="18">
        <v>2004</v>
      </c>
      <c r="E12" s="18" t="s">
        <v>31</v>
      </c>
      <c r="H12" s="44" t="s">
        <v>90</v>
      </c>
      <c r="I12" s="45">
        <f t="shared" si="3"/>
        <v>1</v>
      </c>
      <c r="J12" s="45">
        <f t="shared" si="4"/>
        <v>0</v>
      </c>
      <c r="K12" s="46">
        <f t="shared" si="2"/>
        <v>80</v>
      </c>
      <c r="L12" s="47">
        <f>K12</f>
        <v>80</v>
      </c>
      <c r="M12" s="48"/>
    </row>
    <row r="13" spans="1:13">
      <c r="A13" s="21" t="s">
        <v>33</v>
      </c>
      <c r="B13" s="1" t="s">
        <v>14</v>
      </c>
      <c r="C13" s="1" t="s">
        <v>16</v>
      </c>
      <c r="D13" s="18">
        <v>2006</v>
      </c>
      <c r="E13" s="18">
        <v>804</v>
      </c>
      <c r="F13" s="23"/>
      <c r="G13" s="23"/>
      <c r="L13" s="23"/>
    </row>
    <row r="14" spans="1:13">
      <c r="A14" s="21" t="s">
        <v>34</v>
      </c>
      <c r="B14" s="19" t="s">
        <v>24</v>
      </c>
      <c r="C14" s="23" t="s">
        <v>16</v>
      </c>
      <c r="D14" s="18">
        <v>2003</v>
      </c>
      <c r="E14" s="18">
        <v>1200</v>
      </c>
      <c r="F14" s="23"/>
      <c r="G14" s="23"/>
      <c r="H14" s="49" t="s">
        <v>27</v>
      </c>
      <c r="I14" s="36">
        <f>SUM(I2:I12)</f>
        <v>64</v>
      </c>
      <c r="J14" s="36">
        <f>SUM(J2:J12)</f>
        <v>21</v>
      </c>
      <c r="K14" s="50">
        <f>J14*50+(I14-J14)*80</f>
        <v>4490</v>
      </c>
      <c r="L14" s="23"/>
    </row>
    <row r="15" spans="1:13">
      <c r="A15" s="21" t="s">
        <v>35</v>
      </c>
      <c r="B15" s="19" t="s">
        <v>24</v>
      </c>
      <c r="C15" s="23" t="s">
        <v>16</v>
      </c>
      <c r="D15" s="18">
        <v>2005</v>
      </c>
      <c r="E15" s="18">
        <v>1200</v>
      </c>
      <c r="H15" s="51" t="s">
        <v>32</v>
      </c>
      <c r="I15" s="52">
        <f>I14-I2</f>
        <v>41</v>
      </c>
      <c r="J15" s="52">
        <f>J14-J2</f>
        <v>14</v>
      </c>
      <c r="K15" s="53">
        <f>K14-K2</f>
        <v>2860</v>
      </c>
      <c r="L15" s="23"/>
    </row>
    <row r="16" spans="1:13">
      <c r="A16" s="21" t="s">
        <v>36</v>
      </c>
      <c r="B16" s="19" t="s">
        <v>24</v>
      </c>
      <c r="C16" s="23" t="s">
        <v>16</v>
      </c>
      <c r="D16" s="24">
        <v>2005</v>
      </c>
      <c r="E16" s="18">
        <v>1200</v>
      </c>
      <c r="F16" s="23"/>
      <c r="G16" s="23"/>
      <c r="I16" s="23"/>
      <c r="J16" s="23"/>
      <c r="K16" s="23"/>
    </row>
    <row r="17" spans="1:13">
      <c r="A17" s="26" t="s">
        <v>37</v>
      </c>
      <c r="B17" s="1" t="s">
        <v>9</v>
      </c>
      <c r="C17" s="1" t="s">
        <v>7</v>
      </c>
      <c r="E17" s="18" t="s">
        <v>38</v>
      </c>
      <c r="I17" s="23"/>
      <c r="J17" s="23"/>
      <c r="K17" s="23"/>
      <c r="L17" s="54">
        <f>SUM(L2:L12)</f>
        <v>2210</v>
      </c>
      <c r="M17" s="55" t="s">
        <v>97</v>
      </c>
    </row>
    <row r="18" spans="1:13">
      <c r="A18" s="21" t="s">
        <v>39</v>
      </c>
      <c r="B18" s="1" t="s">
        <v>9</v>
      </c>
      <c r="C18" s="1" t="s">
        <v>20</v>
      </c>
      <c r="D18" s="22">
        <v>2001</v>
      </c>
      <c r="E18" s="18">
        <v>1779</v>
      </c>
      <c r="H18" s="19"/>
      <c r="I18" s="23"/>
      <c r="J18" s="23"/>
      <c r="K18" s="23"/>
      <c r="L18" s="56">
        <f>K4+K7</f>
        <v>650</v>
      </c>
      <c r="M18" s="57" t="s">
        <v>99</v>
      </c>
    </row>
    <row r="19" spans="1:13">
      <c r="A19" s="20" t="s">
        <v>40</v>
      </c>
      <c r="B19" s="1" t="s">
        <v>9</v>
      </c>
      <c r="C19" s="1" t="s">
        <v>16</v>
      </c>
      <c r="D19" s="18">
        <v>2004</v>
      </c>
      <c r="E19" s="18">
        <v>1050</v>
      </c>
    </row>
    <row r="20" spans="1:13">
      <c r="A20" s="21" t="s">
        <v>41</v>
      </c>
      <c r="B20" s="1" t="s">
        <v>9</v>
      </c>
      <c r="C20" s="23" t="s">
        <v>16</v>
      </c>
      <c r="D20" s="24">
        <v>2005</v>
      </c>
      <c r="E20" s="18">
        <v>1060</v>
      </c>
      <c r="H20" s="19"/>
    </row>
    <row r="21" spans="1:13">
      <c r="A21" s="21" t="s">
        <v>42</v>
      </c>
      <c r="B21" s="1" t="s">
        <v>9</v>
      </c>
      <c r="C21" s="23" t="s">
        <v>16</v>
      </c>
      <c r="D21" s="24">
        <v>2005</v>
      </c>
      <c r="E21" s="18">
        <v>968</v>
      </c>
      <c r="H21" s="19"/>
    </row>
    <row r="22" spans="1:13">
      <c r="A22" s="21" t="s">
        <v>43</v>
      </c>
      <c r="B22" s="1" t="s">
        <v>9</v>
      </c>
      <c r="C22" s="1" t="s">
        <v>16</v>
      </c>
      <c r="D22" s="18">
        <v>2007</v>
      </c>
      <c r="E22" s="18">
        <v>850</v>
      </c>
      <c r="H22" s="19"/>
    </row>
    <row r="23" spans="1:13">
      <c r="A23" s="21" t="s">
        <v>44</v>
      </c>
      <c r="B23" s="1" t="s">
        <v>4</v>
      </c>
      <c r="C23" s="1" t="s">
        <v>45</v>
      </c>
      <c r="D23" s="18">
        <v>1993</v>
      </c>
      <c r="E23" s="18">
        <v>1864</v>
      </c>
    </row>
    <row r="24" spans="1:13" ht="14.25">
      <c r="A24" s="1" t="s">
        <v>46</v>
      </c>
      <c r="B24" s="1" t="s">
        <v>4</v>
      </c>
      <c r="C24" s="1" t="s">
        <v>11</v>
      </c>
      <c r="D24" s="18">
        <v>1998</v>
      </c>
      <c r="E24" s="18">
        <v>1259</v>
      </c>
      <c r="H24" s="25"/>
    </row>
    <row r="25" spans="1:13">
      <c r="A25" s="27" t="s">
        <v>47</v>
      </c>
      <c r="B25" s="1" t="s">
        <v>4</v>
      </c>
      <c r="C25" s="1" t="s">
        <v>11</v>
      </c>
      <c r="D25" s="18">
        <v>1999</v>
      </c>
      <c r="E25" s="18">
        <v>1460</v>
      </c>
      <c r="F25" s="23"/>
      <c r="G25" s="23"/>
    </row>
    <row r="26" spans="1:13" ht="14.25">
      <c r="A26" s="21" t="s">
        <v>48</v>
      </c>
      <c r="B26" s="1" t="s">
        <v>4</v>
      </c>
      <c r="C26" s="1" t="s">
        <v>11</v>
      </c>
      <c r="D26" s="18">
        <v>1999</v>
      </c>
      <c r="E26" s="18">
        <v>1976</v>
      </c>
      <c r="F26" s="23"/>
      <c r="G26" s="23"/>
      <c r="H26" s="25"/>
    </row>
    <row r="27" spans="1:13" ht="14.25">
      <c r="A27" s="19" t="s">
        <v>49</v>
      </c>
      <c r="B27" s="1" t="s">
        <v>4</v>
      </c>
      <c r="C27" s="23" t="s">
        <v>11</v>
      </c>
      <c r="D27" s="24">
        <v>1999</v>
      </c>
      <c r="E27" s="18">
        <v>1468</v>
      </c>
      <c r="F27" s="23"/>
      <c r="G27" s="23"/>
      <c r="H27" s="25"/>
    </row>
    <row r="28" spans="1:13" ht="14.25">
      <c r="A28" s="21" t="s">
        <v>50</v>
      </c>
      <c r="B28" s="1" t="s">
        <v>4</v>
      </c>
      <c r="C28" s="23" t="s">
        <v>11</v>
      </c>
      <c r="D28" s="24">
        <v>1999</v>
      </c>
      <c r="E28" s="18">
        <v>1479</v>
      </c>
      <c r="H28" s="25"/>
    </row>
    <row r="29" spans="1:13">
      <c r="A29" s="21" t="s">
        <v>51</v>
      </c>
      <c r="B29" s="1" t="s">
        <v>4</v>
      </c>
      <c r="C29" s="23" t="s">
        <v>11</v>
      </c>
      <c r="D29" s="24">
        <v>2000</v>
      </c>
      <c r="E29" s="18">
        <v>1532</v>
      </c>
      <c r="G29" s="28"/>
      <c r="H29" s="19"/>
    </row>
    <row r="30" spans="1:13" ht="14.25">
      <c r="A30" s="20" t="s">
        <v>52</v>
      </c>
      <c r="B30" s="1" t="s">
        <v>22</v>
      </c>
      <c r="C30" s="23" t="s">
        <v>7</v>
      </c>
      <c r="E30" s="29">
        <v>1951</v>
      </c>
      <c r="G30" s="28"/>
    </row>
    <row r="31" spans="1:13">
      <c r="A31" s="20" t="s">
        <v>53</v>
      </c>
      <c r="B31" s="1" t="s">
        <v>22</v>
      </c>
      <c r="C31" s="1" t="s">
        <v>11</v>
      </c>
      <c r="D31" s="18">
        <v>1997</v>
      </c>
      <c r="E31" s="18">
        <v>1232</v>
      </c>
      <c r="G31" s="28"/>
    </row>
    <row r="32" spans="1:13">
      <c r="A32" s="19" t="s">
        <v>54</v>
      </c>
      <c r="B32" s="1" t="s">
        <v>22</v>
      </c>
      <c r="C32" s="1" t="s">
        <v>20</v>
      </c>
      <c r="D32" s="18">
        <v>2001</v>
      </c>
      <c r="E32" s="18">
        <v>1244</v>
      </c>
      <c r="G32" s="28"/>
    </row>
    <row r="33" spans="1:8" ht="14.25">
      <c r="A33" s="20" t="s">
        <v>55</v>
      </c>
      <c r="B33" s="1" t="s">
        <v>22</v>
      </c>
      <c r="C33" s="23" t="s">
        <v>16</v>
      </c>
      <c r="D33" s="18">
        <v>2004</v>
      </c>
      <c r="E33" s="29">
        <v>1355</v>
      </c>
      <c r="G33" s="28"/>
    </row>
    <row r="34" spans="1:8">
      <c r="A34" s="1" t="s">
        <v>56</v>
      </c>
      <c r="B34" s="1" t="s">
        <v>1</v>
      </c>
      <c r="C34" s="1" t="s">
        <v>7</v>
      </c>
      <c r="E34" s="18">
        <v>1902</v>
      </c>
      <c r="G34" s="30"/>
    </row>
    <row r="35" spans="1:8">
      <c r="A35" s="23" t="s">
        <v>57</v>
      </c>
      <c r="B35" s="1" t="s">
        <v>1</v>
      </c>
      <c r="C35" s="1" t="s">
        <v>7</v>
      </c>
      <c r="E35" s="18">
        <v>1389</v>
      </c>
      <c r="G35" s="30"/>
    </row>
    <row r="36" spans="1:8">
      <c r="A36" t="s">
        <v>58</v>
      </c>
      <c r="B36" s="1" t="s">
        <v>1</v>
      </c>
      <c r="C36" s="1" t="s">
        <v>45</v>
      </c>
      <c r="D36" s="31">
        <v>1996</v>
      </c>
      <c r="E36" s="31">
        <v>1323</v>
      </c>
      <c r="G36" s="30"/>
    </row>
    <row r="37" spans="1:8">
      <c r="A37" t="s">
        <v>59</v>
      </c>
      <c r="B37" s="1" t="s">
        <v>1</v>
      </c>
      <c r="C37" s="1" t="s">
        <v>11</v>
      </c>
      <c r="D37" s="22">
        <v>1997</v>
      </c>
      <c r="E37" s="31">
        <v>1285</v>
      </c>
      <c r="G37" s="30"/>
    </row>
    <row r="38" spans="1:8">
      <c r="A38" t="s">
        <v>60</v>
      </c>
      <c r="B38" s="1" t="s">
        <v>1</v>
      </c>
      <c r="C38" s="1" t="s">
        <v>11</v>
      </c>
      <c r="D38" s="22">
        <v>1997</v>
      </c>
      <c r="E38" s="31">
        <v>1329</v>
      </c>
      <c r="G38" s="30"/>
    </row>
    <row r="39" spans="1:8">
      <c r="A39" t="s">
        <v>61</v>
      </c>
      <c r="B39" s="1" t="s">
        <v>1</v>
      </c>
      <c r="C39" s="1" t="s">
        <v>11</v>
      </c>
      <c r="D39" s="22">
        <v>1998</v>
      </c>
      <c r="E39" s="31">
        <v>1317</v>
      </c>
    </row>
    <row r="40" spans="1:8">
      <c r="A40" t="s">
        <v>62</v>
      </c>
      <c r="B40" s="1" t="s">
        <v>1</v>
      </c>
      <c r="C40" s="1" t="s">
        <v>20</v>
      </c>
      <c r="D40" s="22">
        <v>2001</v>
      </c>
      <c r="E40" s="31">
        <v>1205</v>
      </c>
    </row>
    <row r="41" spans="1:8">
      <c r="A41" t="s">
        <v>63</v>
      </c>
      <c r="B41" s="1" t="s">
        <v>1</v>
      </c>
      <c r="C41" s="1" t="s">
        <v>20</v>
      </c>
      <c r="D41" s="22">
        <v>2001</v>
      </c>
      <c r="E41" s="31">
        <v>1293</v>
      </c>
    </row>
    <row r="42" spans="1:8">
      <c r="A42" t="s">
        <v>64</v>
      </c>
      <c r="B42" s="1" t="s">
        <v>1</v>
      </c>
      <c r="C42" s="1" t="s">
        <v>20</v>
      </c>
      <c r="D42" s="22">
        <v>2001</v>
      </c>
      <c r="E42" s="31">
        <v>853</v>
      </c>
    </row>
    <row r="43" spans="1:8">
      <c r="A43" t="s">
        <v>65</v>
      </c>
      <c r="B43" s="1" t="s">
        <v>1</v>
      </c>
      <c r="C43" s="1" t="s">
        <v>20</v>
      </c>
      <c r="D43" s="22">
        <v>2001</v>
      </c>
      <c r="E43" s="31">
        <v>1034</v>
      </c>
    </row>
    <row r="44" spans="1:8">
      <c r="A44" t="s">
        <v>66</v>
      </c>
      <c r="B44" s="1" t="s">
        <v>1</v>
      </c>
      <c r="C44" s="1" t="s">
        <v>20</v>
      </c>
      <c r="D44" s="31">
        <v>2002</v>
      </c>
      <c r="E44" s="31">
        <v>1203</v>
      </c>
      <c r="F44" s="32"/>
      <c r="G44" s="32"/>
    </row>
    <row r="45" spans="1:8" ht="14.25">
      <c r="A45" t="s">
        <v>67</v>
      </c>
      <c r="B45" s="1" t="s">
        <v>1</v>
      </c>
      <c r="C45" s="1" t="s">
        <v>20</v>
      </c>
      <c r="D45" s="22">
        <v>2002</v>
      </c>
      <c r="E45" s="31">
        <v>1306</v>
      </c>
      <c r="F45" s="25"/>
      <c r="G45" s="25"/>
      <c r="H45" s="32"/>
    </row>
    <row r="46" spans="1:8" ht="14.25">
      <c r="A46" t="s">
        <v>68</v>
      </c>
      <c r="B46" s="1" t="s">
        <v>1</v>
      </c>
      <c r="C46" s="1" t="s">
        <v>20</v>
      </c>
      <c r="D46" s="22">
        <v>2002</v>
      </c>
      <c r="E46" s="31">
        <v>1236</v>
      </c>
      <c r="H46" s="25"/>
    </row>
    <row r="47" spans="1:8">
      <c r="A47" t="s">
        <v>69</v>
      </c>
      <c r="B47" s="1" t="s">
        <v>1</v>
      </c>
      <c r="C47" s="1" t="s">
        <v>20</v>
      </c>
      <c r="D47" s="22">
        <v>2002</v>
      </c>
      <c r="E47" s="31">
        <v>1420</v>
      </c>
      <c r="F47" s="19"/>
      <c r="G47" s="19"/>
    </row>
    <row r="48" spans="1:8">
      <c r="A48" t="s">
        <v>70</v>
      </c>
      <c r="B48" s="1" t="s">
        <v>1</v>
      </c>
      <c r="C48" s="1" t="s">
        <v>20</v>
      </c>
      <c r="D48" s="22">
        <v>2002</v>
      </c>
      <c r="E48" s="31">
        <v>1218</v>
      </c>
    </row>
    <row r="49" spans="1:5">
      <c r="A49" t="s">
        <v>71</v>
      </c>
      <c r="B49" s="1" t="s">
        <v>1</v>
      </c>
      <c r="C49" s="1" t="s">
        <v>20</v>
      </c>
      <c r="D49" s="22">
        <v>2002</v>
      </c>
      <c r="E49" s="31">
        <v>1258</v>
      </c>
    </row>
    <row r="50" spans="1:5">
      <c r="A50" t="s">
        <v>72</v>
      </c>
      <c r="B50" s="1" t="s">
        <v>1</v>
      </c>
      <c r="C50" s="1" t="s">
        <v>16</v>
      </c>
      <c r="D50" s="22">
        <v>2003</v>
      </c>
      <c r="E50" s="31">
        <v>1234</v>
      </c>
    </row>
    <row r="51" spans="1:5">
      <c r="A51" t="s">
        <v>73</v>
      </c>
      <c r="B51" s="1" t="s">
        <v>1</v>
      </c>
      <c r="C51" s="1" t="s">
        <v>16</v>
      </c>
      <c r="D51" s="22">
        <v>2004</v>
      </c>
      <c r="E51" s="31">
        <v>1123</v>
      </c>
    </row>
    <row r="52" spans="1:5">
      <c r="A52" t="s">
        <v>74</v>
      </c>
      <c r="B52" s="1" t="s">
        <v>1</v>
      </c>
      <c r="C52" s="1" t="s">
        <v>16</v>
      </c>
      <c r="D52" s="22">
        <v>2004</v>
      </c>
      <c r="E52" s="31">
        <v>977</v>
      </c>
    </row>
    <row r="53" spans="1:5">
      <c r="A53" t="s">
        <v>75</v>
      </c>
      <c r="B53" s="1" t="s">
        <v>1</v>
      </c>
      <c r="C53" s="1" t="s">
        <v>16</v>
      </c>
      <c r="D53" s="22">
        <v>2004</v>
      </c>
      <c r="E53" s="31">
        <v>1260</v>
      </c>
    </row>
    <row r="54" spans="1:5">
      <c r="A54" t="s">
        <v>76</v>
      </c>
      <c r="B54" s="1" t="s">
        <v>1</v>
      </c>
      <c r="C54" s="1" t="s">
        <v>16</v>
      </c>
      <c r="D54" s="22">
        <v>2004</v>
      </c>
      <c r="E54" s="31">
        <v>1203</v>
      </c>
    </row>
    <row r="55" spans="1:5">
      <c r="A55" t="s">
        <v>77</v>
      </c>
      <c r="B55" s="1" t="s">
        <v>1</v>
      </c>
      <c r="C55" s="1" t="s">
        <v>16</v>
      </c>
      <c r="D55" s="22">
        <v>2006</v>
      </c>
      <c r="E55" s="31">
        <v>880</v>
      </c>
    </row>
    <row r="56" spans="1:5">
      <c r="A56" t="s">
        <v>78</v>
      </c>
      <c r="B56" s="1" t="s">
        <v>1</v>
      </c>
      <c r="C56" s="1" t="s">
        <v>16</v>
      </c>
      <c r="D56" s="22">
        <v>2006</v>
      </c>
      <c r="E56" s="31">
        <v>893</v>
      </c>
    </row>
    <row r="57" spans="1:5">
      <c r="A57" s="1" t="s">
        <v>79</v>
      </c>
      <c r="B57" s="1" t="s">
        <v>18</v>
      </c>
      <c r="C57" s="1" t="s">
        <v>11</v>
      </c>
      <c r="D57" s="18">
        <v>1998</v>
      </c>
      <c r="E57" s="18">
        <v>1086</v>
      </c>
    </row>
    <row r="58" spans="1:5">
      <c r="A58" s="19" t="s">
        <v>80</v>
      </c>
      <c r="B58" s="1" t="s">
        <v>18</v>
      </c>
      <c r="C58" s="1" t="s">
        <v>11</v>
      </c>
      <c r="D58" s="18">
        <v>1998</v>
      </c>
      <c r="E58" s="18">
        <v>1249</v>
      </c>
    </row>
    <row r="59" spans="1:5">
      <c r="A59" s="27" t="s">
        <v>81</v>
      </c>
      <c r="B59" s="1" t="s">
        <v>18</v>
      </c>
      <c r="C59" s="1" t="s">
        <v>11</v>
      </c>
      <c r="D59" s="18">
        <v>1999</v>
      </c>
      <c r="E59" s="18">
        <v>1319</v>
      </c>
    </row>
    <row r="60" spans="1:5">
      <c r="A60" s="19" t="s">
        <v>82</v>
      </c>
      <c r="B60" s="1" t="s">
        <v>18</v>
      </c>
      <c r="C60" s="1" t="s">
        <v>20</v>
      </c>
      <c r="D60" s="18">
        <v>2001</v>
      </c>
      <c r="E60" s="18">
        <v>1225</v>
      </c>
    </row>
    <row r="61" spans="1:5">
      <c r="A61" s="19" t="s">
        <v>83</v>
      </c>
      <c r="B61" s="1" t="s">
        <v>18</v>
      </c>
      <c r="C61" s="1" t="s">
        <v>20</v>
      </c>
      <c r="D61" s="18">
        <v>2002</v>
      </c>
      <c r="E61" s="18">
        <v>1214</v>
      </c>
    </row>
    <row r="62" spans="1:5">
      <c r="A62" s="19" t="s">
        <v>84</v>
      </c>
      <c r="B62" s="1" t="s">
        <v>18</v>
      </c>
      <c r="C62" s="1" t="s">
        <v>16</v>
      </c>
      <c r="D62" s="18">
        <v>2003</v>
      </c>
      <c r="E62" s="18">
        <v>991</v>
      </c>
    </row>
    <row r="63" spans="1:5">
      <c r="A63" s="19" t="s">
        <v>85</v>
      </c>
      <c r="B63" s="1" t="s">
        <v>18</v>
      </c>
      <c r="C63" s="1" t="s">
        <v>16</v>
      </c>
      <c r="D63" s="18">
        <v>2003</v>
      </c>
      <c r="E63" s="18">
        <v>1124</v>
      </c>
    </row>
    <row r="64" spans="1:5">
      <c r="A64" s="21" t="s">
        <v>86</v>
      </c>
      <c r="B64" s="1" t="s">
        <v>12</v>
      </c>
      <c r="C64" s="1" t="s">
        <v>7</v>
      </c>
      <c r="E64" s="18">
        <v>1809</v>
      </c>
    </row>
    <row r="65" spans="1:5">
      <c r="A65" s="21" t="s">
        <v>87</v>
      </c>
      <c r="B65" s="33" t="s">
        <v>88</v>
      </c>
      <c r="C65" s="33" t="s">
        <v>7</v>
      </c>
      <c r="E65" s="18">
        <v>1677</v>
      </c>
    </row>
    <row r="66" spans="1:5">
      <c r="A66" s="21" t="s">
        <v>89</v>
      </c>
      <c r="B66" s="33" t="s">
        <v>90</v>
      </c>
      <c r="C66" s="33" t="s">
        <v>7</v>
      </c>
      <c r="E66" s="18">
        <v>1771</v>
      </c>
    </row>
  </sheetData>
  <pageMargins left="0.62992125984251968" right="0.51181102362204722" top="1.02" bottom="0.74803149606299213" header="0.59" footer="0.31496062992125984"/>
  <pageSetup paperSize="9" scale="85" orientation="portrait" verticalDpi="0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3" sqref="G3:G23"/>
    </sheetView>
  </sheetViews>
  <sheetFormatPr defaultRowHeight="12.75"/>
  <cols>
    <col min="1" max="1" width="3" style="6" customWidth="1"/>
    <col min="2" max="2" width="18.7109375" style="6" bestFit="1" customWidth="1"/>
    <col min="3" max="3" width="12.28515625" style="6" bestFit="1" customWidth="1"/>
    <col min="4" max="4" width="6.42578125" style="6" bestFit="1" customWidth="1"/>
    <col min="5" max="5" width="6.42578125" style="6" customWidth="1"/>
    <col min="6" max="6" width="6.5703125" style="6" customWidth="1"/>
    <col min="7" max="7" width="6.42578125" style="6" bestFit="1" customWidth="1"/>
    <col min="8" max="16384" width="9.140625" style="6"/>
  </cols>
  <sheetData>
    <row r="1" spans="1:7" ht="15.75" thickTop="1">
      <c r="A1" s="111"/>
      <c r="B1" s="112" t="s">
        <v>106</v>
      </c>
      <c r="C1" s="113"/>
      <c r="D1" s="113"/>
      <c r="E1" s="114"/>
      <c r="F1" s="113"/>
      <c r="G1" s="115"/>
    </row>
    <row r="2" spans="1:7" ht="14.25">
      <c r="A2" s="136"/>
      <c r="B2" s="135" t="s">
        <v>105</v>
      </c>
      <c r="C2" s="165" t="s">
        <v>101</v>
      </c>
      <c r="D2" s="132" t="s">
        <v>102</v>
      </c>
      <c r="E2" s="133" t="s">
        <v>0</v>
      </c>
      <c r="F2" s="133" t="s">
        <v>103</v>
      </c>
      <c r="G2" s="134" t="s">
        <v>2</v>
      </c>
    </row>
    <row r="3" spans="1:7" ht="15.75">
      <c r="A3" s="137">
        <v>1</v>
      </c>
      <c r="B3" s="106" t="s">
        <v>75</v>
      </c>
      <c r="C3" s="166" t="s">
        <v>1</v>
      </c>
      <c r="D3" s="175">
        <v>1260</v>
      </c>
      <c r="E3" s="108">
        <v>21</v>
      </c>
      <c r="F3" s="108"/>
      <c r="G3" s="138">
        <v>2004</v>
      </c>
    </row>
    <row r="4" spans="1:7" ht="15">
      <c r="A4" s="116">
        <v>2</v>
      </c>
      <c r="B4" s="103" t="s">
        <v>55</v>
      </c>
      <c r="C4" s="167" t="s">
        <v>22</v>
      </c>
      <c r="D4" s="176">
        <v>1355</v>
      </c>
      <c r="E4" s="105">
        <v>17</v>
      </c>
      <c r="F4" s="105">
        <v>99</v>
      </c>
      <c r="G4" s="117">
        <v>2004</v>
      </c>
    </row>
    <row r="5" spans="1:7" ht="15">
      <c r="A5" s="116">
        <v>3</v>
      </c>
      <c r="B5" s="103" t="s">
        <v>40</v>
      </c>
      <c r="C5" s="167" t="s">
        <v>9</v>
      </c>
      <c r="D5" s="176">
        <v>1050</v>
      </c>
      <c r="E5" s="105">
        <v>17</v>
      </c>
      <c r="F5" s="105">
        <v>93</v>
      </c>
      <c r="G5" s="117">
        <v>2004</v>
      </c>
    </row>
    <row r="6" spans="1:7">
      <c r="A6" s="118">
        <v>4</v>
      </c>
      <c r="B6" s="100" t="s">
        <v>30</v>
      </c>
      <c r="C6" s="168" t="s">
        <v>14</v>
      </c>
      <c r="D6" s="177">
        <v>1230</v>
      </c>
      <c r="E6" s="102">
        <v>17</v>
      </c>
      <c r="F6" s="102">
        <v>86</v>
      </c>
      <c r="G6" s="119">
        <v>2004</v>
      </c>
    </row>
    <row r="7" spans="1:7">
      <c r="A7" s="118">
        <v>5</v>
      </c>
      <c r="B7" s="100" t="s">
        <v>107</v>
      </c>
      <c r="C7" s="168" t="s">
        <v>24</v>
      </c>
      <c r="D7" s="177">
        <v>1200</v>
      </c>
      <c r="E7" s="102">
        <v>16</v>
      </c>
      <c r="F7" s="102">
        <v>98</v>
      </c>
      <c r="G7" s="120">
        <v>2005</v>
      </c>
    </row>
    <row r="8" spans="1:7">
      <c r="A8" s="118">
        <v>6</v>
      </c>
      <c r="B8" s="100" t="s">
        <v>108</v>
      </c>
      <c r="C8" s="168" t="s">
        <v>24</v>
      </c>
      <c r="D8" s="177">
        <v>1200</v>
      </c>
      <c r="E8" s="102">
        <v>15</v>
      </c>
      <c r="F8" s="102">
        <v>100</v>
      </c>
      <c r="G8" s="119">
        <v>2003</v>
      </c>
    </row>
    <row r="9" spans="1:7">
      <c r="A9" s="118">
        <v>7</v>
      </c>
      <c r="B9" s="100" t="s">
        <v>28</v>
      </c>
      <c r="C9" s="168" t="s">
        <v>14</v>
      </c>
      <c r="D9" s="177">
        <v>1228</v>
      </c>
      <c r="E9" s="102">
        <v>15</v>
      </c>
      <c r="F9" s="102">
        <v>97</v>
      </c>
      <c r="G9" s="119">
        <v>2003</v>
      </c>
    </row>
    <row r="10" spans="1:7">
      <c r="A10" s="118">
        <v>8</v>
      </c>
      <c r="B10" s="100" t="s">
        <v>76</v>
      </c>
      <c r="C10" s="168" t="s">
        <v>1</v>
      </c>
      <c r="D10" s="177">
        <v>1203</v>
      </c>
      <c r="E10" s="102">
        <v>15</v>
      </c>
      <c r="F10" s="102">
        <v>86</v>
      </c>
      <c r="G10" s="119">
        <v>2004</v>
      </c>
    </row>
    <row r="11" spans="1:7">
      <c r="A11" s="145">
        <v>9</v>
      </c>
      <c r="B11" s="146" t="s">
        <v>85</v>
      </c>
      <c r="C11" s="169" t="s">
        <v>18</v>
      </c>
      <c r="D11" s="178">
        <v>1124</v>
      </c>
      <c r="E11" s="147">
        <v>15</v>
      </c>
      <c r="F11" s="147">
        <v>84</v>
      </c>
      <c r="G11" s="119">
        <v>2003</v>
      </c>
    </row>
    <row r="12" spans="1:7">
      <c r="A12" s="139">
        <v>10</v>
      </c>
      <c r="B12" s="140" t="s">
        <v>41</v>
      </c>
      <c r="C12" s="170" t="s">
        <v>9</v>
      </c>
      <c r="D12" s="179">
        <v>1060</v>
      </c>
      <c r="E12" s="142">
        <v>14</v>
      </c>
      <c r="F12" s="142">
        <v>90</v>
      </c>
      <c r="G12" s="149">
        <v>2005</v>
      </c>
    </row>
    <row r="13" spans="1:7">
      <c r="A13" s="139">
        <v>11</v>
      </c>
      <c r="B13" s="140" t="s">
        <v>73</v>
      </c>
      <c r="C13" s="170" t="s">
        <v>1</v>
      </c>
      <c r="D13" s="179">
        <v>1123</v>
      </c>
      <c r="E13" s="142">
        <v>14</v>
      </c>
      <c r="F13" s="142">
        <v>89</v>
      </c>
      <c r="G13" s="143">
        <v>2004</v>
      </c>
    </row>
    <row r="14" spans="1:7">
      <c r="A14" s="139">
        <v>12</v>
      </c>
      <c r="B14" s="144" t="s">
        <v>77</v>
      </c>
      <c r="C14" s="170" t="s">
        <v>1</v>
      </c>
      <c r="D14" s="179">
        <v>880</v>
      </c>
      <c r="E14" s="142">
        <v>14</v>
      </c>
      <c r="F14" s="142">
        <v>83</v>
      </c>
      <c r="G14" s="143">
        <v>2006</v>
      </c>
    </row>
    <row r="15" spans="1:7">
      <c r="A15" s="139">
        <v>13</v>
      </c>
      <c r="B15" s="140" t="s">
        <v>74</v>
      </c>
      <c r="C15" s="170" t="s">
        <v>1</v>
      </c>
      <c r="D15" s="179">
        <v>977</v>
      </c>
      <c r="E15" s="142">
        <v>14</v>
      </c>
      <c r="F15" s="142">
        <v>68</v>
      </c>
      <c r="G15" s="143">
        <v>2004</v>
      </c>
    </row>
    <row r="16" spans="1:7">
      <c r="A16" s="150">
        <v>14</v>
      </c>
      <c r="B16" s="151" t="s">
        <v>72</v>
      </c>
      <c r="C16" s="171" t="s">
        <v>1</v>
      </c>
      <c r="D16" s="180">
        <v>1234</v>
      </c>
      <c r="E16" s="153">
        <v>13</v>
      </c>
      <c r="F16" s="153">
        <v>98</v>
      </c>
      <c r="G16" s="154">
        <v>2003</v>
      </c>
    </row>
    <row r="17" spans="1:7">
      <c r="A17" s="121">
        <v>15</v>
      </c>
      <c r="B17" s="148" t="s">
        <v>109</v>
      </c>
      <c r="C17" s="172" t="s">
        <v>24</v>
      </c>
      <c r="D17" s="181">
        <v>1200</v>
      </c>
      <c r="E17" s="110">
        <v>13</v>
      </c>
      <c r="F17" s="110">
        <v>76</v>
      </c>
      <c r="G17" s="125">
        <v>2005</v>
      </c>
    </row>
    <row r="18" spans="1:7">
      <c r="A18" s="123">
        <v>16</v>
      </c>
      <c r="B18" s="76" t="s">
        <v>43</v>
      </c>
      <c r="C18" s="173" t="s">
        <v>9</v>
      </c>
      <c r="D18" s="86">
        <v>850</v>
      </c>
      <c r="E18" s="14">
        <v>13</v>
      </c>
      <c r="F18" s="14">
        <v>74</v>
      </c>
      <c r="G18" s="125">
        <v>2007</v>
      </c>
    </row>
    <row r="19" spans="1:7">
      <c r="A19" s="123">
        <v>17</v>
      </c>
      <c r="B19" s="76" t="s">
        <v>78</v>
      </c>
      <c r="C19" s="173" t="s">
        <v>1</v>
      </c>
      <c r="D19" s="86">
        <v>893</v>
      </c>
      <c r="E19" s="14">
        <v>13</v>
      </c>
      <c r="F19" s="14">
        <v>70</v>
      </c>
      <c r="G19" s="124">
        <v>2006</v>
      </c>
    </row>
    <row r="20" spans="1:7">
      <c r="A20" s="123">
        <v>18</v>
      </c>
      <c r="B20" s="76" t="s">
        <v>84</v>
      </c>
      <c r="C20" s="173" t="s">
        <v>18</v>
      </c>
      <c r="D20" s="86">
        <v>991</v>
      </c>
      <c r="E20" s="14">
        <v>13</v>
      </c>
      <c r="F20" s="14">
        <v>68</v>
      </c>
      <c r="G20" s="125">
        <v>2003</v>
      </c>
    </row>
    <row r="21" spans="1:7">
      <c r="A21" s="123">
        <v>19</v>
      </c>
      <c r="B21" s="81" t="s">
        <v>15</v>
      </c>
      <c r="C21" s="173" t="s">
        <v>6</v>
      </c>
      <c r="D21" s="86">
        <v>1157</v>
      </c>
      <c r="E21" s="14">
        <v>12</v>
      </c>
      <c r="F21" s="14"/>
      <c r="G21" s="125">
        <v>2004</v>
      </c>
    </row>
    <row r="22" spans="1:7">
      <c r="A22" s="123">
        <v>20</v>
      </c>
      <c r="B22" s="76" t="s">
        <v>42</v>
      </c>
      <c r="C22" s="173" t="s">
        <v>9</v>
      </c>
      <c r="D22" s="86">
        <v>968</v>
      </c>
      <c r="E22" s="14">
        <v>11</v>
      </c>
      <c r="F22" s="14"/>
      <c r="G22" s="122">
        <v>2005</v>
      </c>
    </row>
    <row r="23" spans="1:7" ht="13.5" thickBot="1">
      <c r="A23" s="126">
        <v>21</v>
      </c>
      <c r="B23" s="127" t="s">
        <v>33</v>
      </c>
      <c r="C23" s="174" t="s">
        <v>14</v>
      </c>
      <c r="D23" s="182">
        <v>804</v>
      </c>
      <c r="E23" s="129">
        <v>9</v>
      </c>
      <c r="F23" s="129"/>
      <c r="G23" s="130">
        <v>2006</v>
      </c>
    </row>
    <row r="24" spans="1:7" ht="13.5" thickTop="1"/>
  </sheetData>
  <sortState ref="A3:AC23">
    <sortCondition descending="1" ref="E3:E23"/>
    <sortCondition descending="1" ref="F3:F23"/>
  </sortState>
  <pageMargins left="0.70866141732283472" right="0.70866141732283472" top="0.74803149606299213" bottom="0.57999999999999996" header="0.31496062992125984" footer="0.31496062992125984"/>
  <pageSetup paperSize="9" scale="1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selection activeCell="AC7" sqref="AC7"/>
    </sheetView>
  </sheetViews>
  <sheetFormatPr defaultRowHeight="12.75"/>
  <cols>
    <col min="1" max="1" width="2.7109375" style="6" customWidth="1"/>
    <col min="2" max="2" width="18.140625" style="6" customWidth="1"/>
    <col min="3" max="3" width="16.42578125" style="6" customWidth="1"/>
    <col min="4" max="4" width="5.28515625" style="6" customWidth="1"/>
    <col min="5" max="5" width="1.42578125" style="83" customWidth="1"/>
    <col min="6" max="6" width="3.7109375" style="6" customWidth="1"/>
    <col min="7" max="8" width="1.42578125" style="83" customWidth="1"/>
    <col min="9" max="9" width="3.7109375" style="6" customWidth="1"/>
    <col min="10" max="11" width="1.42578125" style="83" customWidth="1"/>
    <col min="12" max="12" width="3.7109375" style="6" customWidth="1"/>
    <col min="13" max="14" width="1.42578125" style="83" customWidth="1"/>
    <col min="15" max="15" width="3.7109375" style="6" customWidth="1"/>
    <col min="16" max="17" width="1.42578125" style="83" customWidth="1"/>
    <col min="18" max="18" width="3.7109375" style="6" customWidth="1"/>
    <col min="19" max="20" width="1.42578125" style="83" customWidth="1"/>
    <col min="21" max="21" width="3.7109375" style="6" customWidth="1"/>
    <col min="22" max="23" width="1.42578125" style="83" customWidth="1"/>
    <col min="24" max="24" width="3.7109375" style="6" customWidth="1"/>
    <col min="25" max="25" width="1.42578125" style="83" customWidth="1"/>
    <col min="26" max="26" width="6.42578125" style="6" customWidth="1"/>
    <col min="27" max="16384" width="9.140625" style="6"/>
  </cols>
  <sheetData>
    <row r="1" spans="1:26" ht="15">
      <c r="A1" s="4"/>
      <c r="B1" s="17"/>
      <c r="C1" s="17"/>
      <c r="D1" s="58"/>
      <c r="E1" s="59" t="s">
        <v>100</v>
      </c>
      <c r="F1" s="5"/>
      <c r="G1" s="60"/>
      <c r="H1" s="59"/>
      <c r="I1" s="5"/>
      <c r="J1" s="60"/>
      <c r="K1" s="59"/>
      <c r="L1" s="5"/>
      <c r="M1" s="60"/>
      <c r="N1" s="59"/>
      <c r="O1" s="5"/>
      <c r="P1" s="60"/>
      <c r="Q1" s="59"/>
      <c r="R1" s="5"/>
      <c r="S1" s="60"/>
      <c r="T1" s="59"/>
      <c r="U1" s="5"/>
      <c r="V1" s="60"/>
      <c r="W1" s="59"/>
      <c r="X1" s="5"/>
      <c r="Y1" s="60"/>
      <c r="Z1" s="61"/>
    </row>
    <row r="2" spans="1:26">
      <c r="A2" s="7"/>
      <c r="B2" s="17"/>
      <c r="C2" s="17"/>
      <c r="D2" s="17"/>
      <c r="E2" s="63"/>
      <c r="F2" s="8">
        <v>1</v>
      </c>
      <c r="G2" s="64"/>
      <c r="H2" s="63"/>
      <c r="I2" s="8">
        <v>2</v>
      </c>
      <c r="J2" s="64"/>
      <c r="K2" s="63"/>
      <c r="L2" s="8">
        <v>3</v>
      </c>
      <c r="M2" s="64"/>
      <c r="N2" s="63"/>
      <c r="O2" s="8">
        <v>4</v>
      </c>
      <c r="P2" s="64"/>
      <c r="Q2" s="63"/>
      <c r="R2" s="8">
        <v>5</v>
      </c>
      <c r="S2" s="64"/>
      <c r="T2" s="63"/>
      <c r="U2" s="8">
        <v>6</v>
      </c>
      <c r="V2" s="64"/>
      <c r="W2" s="63"/>
      <c r="X2" s="8">
        <v>7</v>
      </c>
      <c r="Y2" s="64"/>
      <c r="Z2" s="7"/>
    </row>
    <row r="3" spans="1:26" ht="15">
      <c r="A3" s="9"/>
      <c r="B3" s="10"/>
      <c r="C3" s="65" t="s">
        <v>101</v>
      </c>
      <c r="D3" s="94" t="s">
        <v>102</v>
      </c>
      <c r="E3" s="66">
        <v>41664</v>
      </c>
      <c r="F3" s="67"/>
      <c r="G3" s="68"/>
      <c r="H3" s="66">
        <v>41664</v>
      </c>
      <c r="I3" s="67"/>
      <c r="J3" s="68"/>
      <c r="K3" s="66">
        <v>41664</v>
      </c>
      <c r="L3" s="67"/>
      <c r="M3" s="68"/>
      <c r="N3" s="66">
        <v>41664</v>
      </c>
      <c r="O3" s="67"/>
      <c r="P3" s="68"/>
      <c r="Q3" s="66">
        <v>41664</v>
      </c>
      <c r="R3" s="67"/>
      <c r="S3" s="68"/>
      <c r="T3" s="66">
        <v>41664</v>
      </c>
      <c r="U3" s="67"/>
      <c r="V3" s="68"/>
      <c r="W3" s="66">
        <v>41664</v>
      </c>
      <c r="X3" s="67"/>
      <c r="Y3" s="68"/>
      <c r="Z3" s="69" t="s">
        <v>0</v>
      </c>
    </row>
    <row r="4" spans="1:26">
      <c r="A4" s="70">
        <v>1</v>
      </c>
      <c r="B4" s="99" t="s">
        <v>107</v>
      </c>
      <c r="C4" s="71" t="s">
        <v>24</v>
      </c>
      <c r="D4" s="72">
        <v>1200</v>
      </c>
      <c r="E4" s="73"/>
      <c r="F4" s="11">
        <v>3</v>
      </c>
      <c r="G4" s="74">
        <v>2</v>
      </c>
      <c r="H4" s="73">
        <v>3</v>
      </c>
      <c r="I4" s="11">
        <v>2</v>
      </c>
      <c r="J4" s="74"/>
      <c r="K4" s="73"/>
      <c r="L4" s="11">
        <v>3</v>
      </c>
      <c r="M4" s="74">
        <v>21</v>
      </c>
      <c r="N4" s="73">
        <v>8</v>
      </c>
      <c r="O4" s="11">
        <v>1</v>
      </c>
      <c r="P4" s="74"/>
      <c r="Q4" s="73">
        <v>6</v>
      </c>
      <c r="R4" s="11">
        <v>3</v>
      </c>
      <c r="S4" s="74"/>
      <c r="T4" s="73"/>
      <c r="U4" s="11">
        <v>3</v>
      </c>
      <c r="V4" s="74">
        <v>5</v>
      </c>
      <c r="W4" s="73">
        <v>17</v>
      </c>
      <c r="X4" s="11">
        <v>1</v>
      </c>
      <c r="Y4" s="74"/>
      <c r="Z4" s="12">
        <f t="shared" ref="Z4:Z25" si="0">IF(F4="","",F4+I4+L4+O4+R4+U4+X4)</f>
        <v>16</v>
      </c>
    </row>
    <row r="5" spans="1:26">
      <c r="A5" s="75">
        <f>A4+1</f>
        <v>2</v>
      </c>
      <c r="B5" s="76" t="s">
        <v>85</v>
      </c>
      <c r="C5" s="77" t="s">
        <v>18</v>
      </c>
      <c r="D5" s="78">
        <v>1124</v>
      </c>
      <c r="E5" s="79">
        <v>1</v>
      </c>
      <c r="F5" s="13">
        <v>1</v>
      </c>
      <c r="G5" s="80"/>
      <c r="H5" s="79"/>
      <c r="I5" s="13">
        <v>1</v>
      </c>
      <c r="J5" s="80">
        <v>20</v>
      </c>
      <c r="K5" s="79"/>
      <c r="L5" s="13">
        <v>3</v>
      </c>
      <c r="M5" s="80">
        <v>19</v>
      </c>
      <c r="N5" s="79">
        <v>4</v>
      </c>
      <c r="O5" s="13">
        <v>3</v>
      </c>
      <c r="P5" s="80"/>
      <c r="Q5" s="79"/>
      <c r="R5" s="13">
        <v>1</v>
      </c>
      <c r="S5" s="80">
        <v>15</v>
      </c>
      <c r="T5" s="79">
        <v>11</v>
      </c>
      <c r="U5" s="13">
        <v>3</v>
      </c>
      <c r="V5" s="80"/>
      <c r="W5" s="79"/>
      <c r="X5" s="13">
        <v>3</v>
      </c>
      <c r="Y5" s="80">
        <v>21</v>
      </c>
      <c r="Z5" s="14">
        <f t="shared" si="0"/>
        <v>15</v>
      </c>
    </row>
    <row r="6" spans="1:26">
      <c r="A6" s="75">
        <f>A5+1</f>
        <v>3</v>
      </c>
      <c r="B6" s="81" t="s">
        <v>72</v>
      </c>
      <c r="C6" s="77" t="s">
        <v>1</v>
      </c>
      <c r="D6" s="78">
        <v>1234</v>
      </c>
      <c r="E6" s="79"/>
      <c r="F6" s="13">
        <v>3</v>
      </c>
      <c r="G6" s="80">
        <v>4</v>
      </c>
      <c r="H6" s="79"/>
      <c r="I6" s="13">
        <v>2</v>
      </c>
      <c r="J6" s="80">
        <v>1</v>
      </c>
      <c r="K6" s="79">
        <v>15</v>
      </c>
      <c r="L6" s="13">
        <v>3</v>
      </c>
      <c r="M6" s="80"/>
      <c r="N6" s="79">
        <v>17</v>
      </c>
      <c r="O6" s="13">
        <v>2</v>
      </c>
      <c r="P6" s="80"/>
      <c r="Q6" s="79"/>
      <c r="R6" s="13">
        <v>1</v>
      </c>
      <c r="S6" s="80">
        <v>8</v>
      </c>
      <c r="T6" s="79">
        <v>9</v>
      </c>
      <c r="U6" s="13">
        <v>1</v>
      </c>
      <c r="V6" s="80"/>
      <c r="W6" s="79">
        <v>12</v>
      </c>
      <c r="X6" s="13">
        <v>1</v>
      </c>
      <c r="Y6" s="80"/>
      <c r="Z6" s="14">
        <f t="shared" si="0"/>
        <v>13</v>
      </c>
    </row>
    <row r="7" spans="1:26">
      <c r="A7" s="75">
        <f>A6+1</f>
        <v>4</v>
      </c>
      <c r="B7" s="76" t="s">
        <v>84</v>
      </c>
      <c r="C7" s="77" t="s">
        <v>18</v>
      </c>
      <c r="D7" s="78">
        <v>991</v>
      </c>
      <c r="E7" s="79">
        <v>3</v>
      </c>
      <c r="F7" s="13">
        <v>1</v>
      </c>
      <c r="G7" s="80"/>
      <c r="H7" s="79"/>
      <c r="I7" s="13">
        <v>1</v>
      </c>
      <c r="J7" s="80">
        <v>5</v>
      </c>
      <c r="K7" s="79">
        <v>7</v>
      </c>
      <c r="L7" s="13">
        <v>3</v>
      </c>
      <c r="M7" s="80"/>
      <c r="N7" s="79"/>
      <c r="O7" s="13">
        <v>1</v>
      </c>
      <c r="P7" s="80">
        <v>2</v>
      </c>
      <c r="Q7" s="79"/>
      <c r="R7" s="13">
        <v>3</v>
      </c>
      <c r="S7" s="97">
        <v>22</v>
      </c>
      <c r="T7" s="79">
        <v>16</v>
      </c>
      <c r="U7" s="13">
        <v>3</v>
      </c>
      <c r="V7" s="80"/>
      <c r="W7" s="79"/>
      <c r="X7" s="13">
        <v>1</v>
      </c>
      <c r="Y7" s="80">
        <v>14</v>
      </c>
      <c r="Z7" s="14">
        <f t="shared" si="0"/>
        <v>13</v>
      </c>
    </row>
    <row r="8" spans="1:26">
      <c r="A8" s="75">
        <f>A7+1</f>
        <v>5</v>
      </c>
      <c r="B8" s="76" t="s">
        <v>28</v>
      </c>
      <c r="C8" s="77" t="s">
        <v>14</v>
      </c>
      <c r="D8" s="78">
        <v>1228</v>
      </c>
      <c r="E8" s="79"/>
      <c r="F8" s="13">
        <v>1</v>
      </c>
      <c r="G8" s="80">
        <v>6</v>
      </c>
      <c r="H8" s="79">
        <v>4</v>
      </c>
      <c r="I8" s="13">
        <v>3</v>
      </c>
      <c r="J8" s="80"/>
      <c r="K8" s="79"/>
      <c r="L8" s="13">
        <v>3</v>
      </c>
      <c r="M8" s="80">
        <v>12</v>
      </c>
      <c r="N8" s="79">
        <v>15</v>
      </c>
      <c r="O8" s="13">
        <v>3</v>
      </c>
      <c r="P8" s="80"/>
      <c r="Q8" s="79">
        <v>14</v>
      </c>
      <c r="R8" s="13">
        <v>3</v>
      </c>
      <c r="S8" s="80"/>
      <c r="T8" s="79">
        <v>1</v>
      </c>
      <c r="U8" s="13">
        <v>1</v>
      </c>
      <c r="V8" s="80"/>
      <c r="W8" s="79"/>
      <c r="X8" s="13">
        <v>1</v>
      </c>
      <c r="Y8" s="80">
        <v>8</v>
      </c>
      <c r="Z8" s="14">
        <f t="shared" si="0"/>
        <v>15</v>
      </c>
    </row>
    <row r="9" spans="1:26">
      <c r="A9" s="75">
        <f>A8+1</f>
        <v>6</v>
      </c>
      <c r="B9" s="76" t="s">
        <v>55</v>
      </c>
      <c r="C9" s="77" t="s">
        <v>22</v>
      </c>
      <c r="D9" s="78">
        <v>1355</v>
      </c>
      <c r="E9" s="79">
        <v>5</v>
      </c>
      <c r="F9" s="13">
        <v>3</v>
      </c>
      <c r="G9" s="80"/>
      <c r="H9" s="79">
        <v>8</v>
      </c>
      <c r="I9" s="13">
        <v>1</v>
      </c>
      <c r="J9" s="80"/>
      <c r="K9" s="79"/>
      <c r="L9" s="13">
        <v>3</v>
      </c>
      <c r="M9" s="80">
        <v>20</v>
      </c>
      <c r="N9" s="79">
        <v>10</v>
      </c>
      <c r="O9" s="13">
        <v>3</v>
      </c>
      <c r="P9" s="80"/>
      <c r="Q9" s="79"/>
      <c r="R9" s="13">
        <v>1</v>
      </c>
      <c r="S9" s="80">
        <v>1</v>
      </c>
      <c r="T9" s="79"/>
      <c r="U9" s="13">
        <v>3</v>
      </c>
      <c r="V9" s="80">
        <v>12</v>
      </c>
      <c r="W9" s="79"/>
      <c r="X9" s="13">
        <v>3</v>
      </c>
      <c r="Y9" s="80">
        <v>9</v>
      </c>
      <c r="Z9" s="14">
        <f t="shared" si="0"/>
        <v>17</v>
      </c>
    </row>
    <row r="10" spans="1:26">
      <c r="A10" s="75">
        <f t="shared" ref="A10:A25" si="1">A9+1</f>
        <v>7</v>
      </c>
      <c r="B10" s="81" t="s">
        <v>33</v>
      </c>
      <c r="C10" s="77" t="s">
        <v>14</v>
      </c>
      <c r="D10" s="78">
        <v>804</v>
      </c>
      <c r="E10" s="79"/>
      <c r="F10" s="13">
        <v>1</v>
      </c>
      <c r="G10" s="80">
        <v>8</v>
      </c>
      <c r="H10" s="79">
        <v>10</v>
      </c>
      <c r="I10" s="13">
        <v>1</v>
      </c>
      <c r="J10" s="80"/>
      <c r="K10" s="79"/>
      <c r="L10" s="13">
        <v>1</v>
      </c>
      <c r="M10" s="80">
        <v>4</v>
      </c>
      <c r="N10" s="79"/>
      <c r="O10" s="13">
        <v>3</v>
      </c>
      <c r="P10" s="97">
        <v>22</v>
      </c>
      <c r="Q10" s="79">
        <v>16</v>
      </c>
      <c r="R10" s="13">
        <v>1</v>
      </c>
      <c r="S10" s="80"/>
      <c r="T10" s="79">
        <v>20</v>
      </c>
      <c r="U10" s="13">
        <v>1</v>
      </c>
      <c r="V10" s="80"/>
      <c r="W10" s="79"/>
      <c r="X10" s="13">
        <v>1</v>
      </c>
      <c r="Y10" s="80">
        <v>18</v>
      </c>
      <c r="Z10" s="14">
        <f t="shared" si="0"/>
        <v>9</v>
      </c>
    </row>
    <row r="11" spans="1:26">
      <c r="A11" s="75">
        <f t="shared" si="1"/>
        <v>8</v>
      </c>
      <c r="B11" s="81" t="s">
        <v>75</v>
      </c>
      <c r="C11" s="77" t="s">
        <v>1</v>
      </c>
      <c r="D11" s="78">
        <v>1260</v>
      </c>
      <c r="E11" s="79">
        <v>7</v>
      </c>
      <c r="F11" s="13">
        <v>3</v>
      </c>
      <c r="G11" s="80"/>
      <c r="H11" s="79"/>
      <c r="I11" s="13">
        <v>3</v>
      </c>
      <c r="J11" s="80">
        <v>6</v>
      </c>
      <c r="K11" s="79">
        <v>9</v>
      </c>
      <c r="L11" s="13">
        <v>3</v>
      </c>
      <c r="M11" s="80"/>
      <c r="N11" s="79"/>
      <c r="O11" s="13">
        <v>3</v>
      </c>
      <c r="P11" s="80">
        <v>1</v>
      </c>
      <c r="Q11" s="79">
        <v>3</v>
      </c>
      <c r="R11" s="13">
        <v>3</v>
      </c>
      <c r="S11" s="80"/>
      <c r="T11" s="79"/>
      <c r="U11" s="13">
        <v>3</v>
      </c>
      <c r="V11" s="80">
        <v>17</v>
      </c>
      <c r="W11" s="79">
        <v>5</v>
      </c>
      <c r="X11" s="13">
        <v>3</v>
      </c>
      <c r="Y11" s="80"/>
      <c r="Z11" s="14">
        <f t="shared" si="0"/>
        <v>21</v>
      </c>
    </row>
    <row r="12" spans="1:26">
      <c r="A12" s="75">
        <f t="shared" si="1"/>
        <v>9</v>
      </c>
      <c r="B12" s="98" t="s">
        <v>108</v>
      </c>
      <c r="C12" s="77" t="s">
        <v>24</v>
      </c>
      <c r="D12" s="78">
        <v>1200</v>
      </c>
      <c r="E12" s="79"/>
      <c r="F12" s="13">
        <v>3</v>
      </c>
      <c r="G12" s="80">
        <v>10</v>
      </c>
      <c r="H12" s="79">
        <v>12</v>
      </c>
      <c r="I12" s="13">
        <v>3</v>
      </c>
      <c r="J12" s="80"/>
      <c r="K12" s="79"/>
      <c r="L12" s="13">
        <v>1</v>
      </c>
      <c r="M12" s="80">
        <v>8</v>
      </c>
      <c r="N12" s="79">
        <v>21</v>
      </c>
      <c r="O12" s="13">
        <v>3</v>
      </c>
      <c r="P12" s="80"/>
      <c r="Q12" s="79"/>
      <c r="R12" s="13">
        <v>1</v>
      </c>
      <c r="S12" s="80">
        <v>17</v>
      </c>
      <c r="T12" s="79"/>
      <c r="U12" s="13">
        <v>3</v>
      </c>
      <c r="V12" s="80">
        <v>3</v>
      </c>
      <c r="W12" s="79">
        <v>6</v>
      </c>
      <c r="X12" s="13">
        <v>1</v>
      </c>
      <c r="Y12" s="80"/>
      <c r="Z12" s="14">
        <f t="shared" si="0"/>
        <v>15</v>
      </c>
    </row>
    <row r="13" spans="1:26">
      <c r="A13" s="75">
        <f t="shared" si="1"/>
        <v>10</v>
      </c>
      <c r="B13" s="76" t="s">
        <v>30</v>
      </c>
      <c r="C13" s="77" t="s">
        <v>14</v>
      </c>
      <c r="D13" s="78">
        <v>1230</v>
      </c>
      <c r="E13" s="79">
        <v>9</v>
      </c>
      <c r="F13" s="13">
        <v>1</v>
      </c>
      <c r="G13" s="80"/>
      <c r="H13" s="79"/>
      <c r="I13" s="13">
        <v>3</v>
      </c>
      <c r="J13" s="80">
        <v>7</v>
      </c>
      <c r="K13" s="79">
        <v>11</v>
      </c>
      <c r="L13" s="13">
        <v>3</v>
      </c>
      <c r="M13" s="80"/>
      <c r="N13" s="79"/>
      <c r="O13" s="13">
        <v>1</v>
      </c>
      <c r="P13" s="80">
        <v>6</v>
      </c>
      <c r="Q13" s="79"/>
      <c r="R13" s="13">
        <v>3</v>
      </c>
      <c r="S13" s="80">
        <v>21</v>
      </c>
      <c r="T13" s="79">
        <v>14</v>
      </c>
      <c r="U13" s="13">
        <v>3</v>
      </c>
      <c r="V13" s="80"/>
      <c r="W13" s="79">
        <v>15</v>
      </c>
      <c r="X13" s="13">
        <v>3</v>
      </c>
      <c r="Y13" s="80"/>
      <c r="Z13" s="14">
        <f t="shared" si="0"/>
        <v>17</v>
      </c>
    </row>
    <row r="14" spans="1:26">
      <c r="A14" s="75">
        <f t="shared" si="1"/>
        <v>11</v>
      </c>
      <c r="B14" s="76" t="s">
        <v>43</v>
      </c>
      <c r="C14" s="77" t="s">
        <v>9</v>
      </c>
      <c r="D14" s="78">
        <v>850</v>
      </c>
      <c r="E14" s="79"/>
      <c r="F14" s="13">
        <v>1</v>
      </c>
      <c r="G14" s="80">
        <v>12</v>
      </c>
      <c r="H14" s="79">
        <v>16</v>
      </c>
      <c r="I14" s="13">
        <v>3</v>
      </c>
      <c r="J14" s="80"/>
      <c r="K14" s="79"/>
      <c r="L14" s="13">
        <v>1</v>
      </c>
      <c r="M14" s="80">
        <v>10</v>
      </c>
      <c r="N14" s="79">
        <v>18</v>
      </c>
      <c r="O14" s="13">
        <v>1</v>
      </c>
      <c r="P14" s="80"/>
      <c r="Q14" s="79"/>
      <c r="R14" s="13">
        <v>3</v>
      </c>
      <c r="S14" s="80">
        <v>19</v>
      </c>
      <c r="T14" s="79"/>
      <c r="U14" s="13">
        <v>1</v>
      </c>
      <c r="V14" s="80">
        <v>2</v>
      </c>
      <c r="W14" s="79"/>
      <c r="X14" s="13">
        <v>3</v>
      </c>
      <c r="Y14" s="97">
        <v>22</v>
      </c>
      <c r="Z14" s="14">
        <f t="shared" si="0"/>
        <v>13</v>
      </c>
    </row>
    <row r="15" spans="1:26">
      <c r="A15" s="75">
        <f t="shared" si="1"/>
        <v>12</v>
      </c>
      <c r="B15" s="76" t="s">
        <v>76</v>
      </c>
      <c r="C15" s="77" t="s">
        <v>1</v>
      </c>
      <c r="D15" s="78">
        <v>1203</v>
      </c>
      <c r="E15" s="79">
        <v>11</v>
      </c>
      <c r="F15" s="13">
        <v>3</v>
      </c>
      <c r="G15" s="82"/>
      <c r="H15" s="79"/>
      <c r="I15" s="13">
        <v>1</v>
      </c>
      <c r="J15" s="80">
        <v>9</v>
      </c>
      <c r="K15" s="79">
        <v>5</v>
      </c>
      <c r="L15" s="13">
        <v>1</v>
      </c>
      <c r="M15" s="80"/>
      <c r="N15" s="79"/>
      <c r="O15" s="13">
        <v>3</v>
      </c>
      <c r="P15" s="80">
        <v>13</v>
      </c>
      <c r="Q15" s="79"/>
      <c r="R15" s="13">
        <v>3</v>
      </c>
      <c r="S15" s="80">
        <v>18</v>
      </c>
      <c r="T15" s="79">
        <v>6</v>
      </c>
      <c r="U15" s="13">
        <v>1</v>
      </c>
      <c r="V15" s="80"/>
      <c r="W15" s="79"/>
      <c r="X15" s="13">
        <v>3</v>
      </c>
      <c r="Y15" s="80">
        <v>3</v>
      </c>
      <c r="Z15" s="14">
        <f t="shared" si="0"/>
        <v>15</v>
      </c>
    </row>
    <row r="16" spans="1:26">
      <c r="A16" s="75">
        <f t="shared" si="1"/>
        <v>13</v>
      </c>
      <c r="B16" s="81" t="s">
        <v>15</v>
      </c>
      <c r="C16" s="77" t="s">
        <v>6</v>
      </c>
      <c r="D16" s="78">
        <v>1157</v>
      </c>
      <c r="E16" s="79"/>
      <c r="F16" s="13">
        <v>2</v>
      </c>
      <c r="G16" s="80">
        <v>14</v>
      </c>
      <c r="H16" s="79"/>
      <c r="I16" s="13">
        <v>1</v>
      </c>
      <c r="J16" s="80">
        <v>21</v>
      </c>
      <c r="K16" s="79">
        <v>18</v>
      </c>
      <c r="L16" s="13">
        <v>3</v>
      </c>
      <c r="M16" s="80"/>
      <c r="N16" s="79">
        <v>12</v>
      </c>
      <c r="O16" s="13">
        <v>1</v>
      </c>
      <c r="P16" s="80"/>
      <c r="Q16" s="79">
        <v>20</v>
      </c>
      <c r="R16" s="13">
        <v>3</v>
      </c>
      <c r="S16" s="80"/>
      <c r="T16" s="79"/>
      <c r="U16" s="13">
        <v>1</v>
      </c>
      <c r="V16" s="80">
        <v>15</v>
      </c>
      <c r="W16" s="79">
        <v>19</v>
      </c>
      <c r="X16" s="13">
        <v>1</v>
      </c>
      <c r="Y16" s="80"/>
      <c r="Z16" s="14">
        <f t="shared" si="0"/>
        <v>12</v>
      </c>
    </row>
    <row r="17" spans="1:26">
      <c r="A17" s="75">
        <f t="shared" si="1"/>
        <v>14</v>
      </c>
      <c r="B17" s="76" t="s">
        <v>41</v>
      </c>
      <c r="C17" s="77" t="s">
        <v>9</v>
      </c>
      <c r="D17" s="78">
        <v>1060</v>
      </c>
      <c r="E17" s="79">
        <v>13</v>
      </c>
      <c r="F17" s="13">
        <v>2</v>
      </c>
      <c r="G17" s="80"/>
      <c r="H17" s="79"/>
      <c r="I17" s="13">
        <v>3</v>
      </c>
      <c r="J17" s="80">
        <v>19</v>
      </c>
      <c r="K17" s="79"/>
      <c r="L17" s="13">
        <v>1</v>
      </c>
      <c r="M17" s="80">
        <v>17</v>
      </c>
      <c r="N17" s="79">
        <v>20</v>
      </c>
      <c r="O17" s="13">
        <v>3</v>
      </c>
      <c r="P17" s="80"/>
      <c r="Q17" s="79"/>
      <c r="R17" s="13">
        <v>1</v>
      </c>
      <c r="S17" s="80">
        <v>5</v>
      </c>
      <c r="T17" s="79"/>
      <c r="U17" s="13">
        <v>1</v>
      </c>
      <c r="V17" s="80">
        <v>10</v>
      </c>
      <c r="W17" s="79">
        <v>4</v>
      </c>
      <c r="X17" s="13">
        <v>3</v>
      </c>
      <c r="Y17" s="80"/>
      <c r="Z17" s="14">
        <f t="shared" si="0"/>
        <v>14</v>
      </c>
    </row>
    <row r="18" spans="1:26">
      <c r="A18" s="75">
        <f t="shared" si="1"/>
        <v>15</v>
      </c>
      <c r="B18" s="76" t="s">
        <v>73</v>
      </c>
      <c r="C18" s="77" t="s">
        <v>1</v>
      </c>
      <c r="D18" s="78">
        <v>1123</v>
      </c>
      <c r="E18" s="79"/>
      <c r="F18" s="13">
        <v>3</v>
      </c>
      <c r="G18" s="80">
        <v>16</v>
      </c>
      <c r="H18" s="79">
        <v>17</v>
      </c>
      <c r="I18" s="13">
        <v>2</v>
      </c>
      <c r="J18" s="80"/>
      <c r="K18" s="79"/>
      <c r="L18" s="13">
        <v>1</v>
      </c>
      <c r="M18" s="80">
        <v>3</v>
      </c>
      <c r="N18" s="79"/>
      <c r="O18" s="13">
        <v>1</v>
      </c>
      <c r="P18" s="80">
        <v>5</v>
      </c>
      <c r="Q18" s="79">
        <v>2</v>
      </c>
      <c r="R18" s="13">
        <v>3</v>
      </c>
      <c r="S18" s="80"/>
      <c r="T18" s="79">
        <v>13</v>
      </c>
      <c r="U18" s="13">
        <v>3</v>
      </c>
      <c r="V18" s="80"/>
      <c r="W18" s="79"/>
      <c r="X18" s="13">
        <v>1</v>
      </c>
      <c r="Y18" s="80">
        <v>10</v>
      </c>
      <c r="Z18" s="14">
        <f t="shared" si="0"/>
        <v>14</v>
      </c>
    </row>
    <row r="19" spans="1:26">
      <c r="A19" s="75">
        <f t="shared" si="1"/>
        <v>16</v>
      </c>
      <c r="B19" s="76" t="s">
        <v>42</v>
      </c>
      <c r="C19" s="77" t="s">
        <v>9</v>
      </c>
      <c r="D19" s="78">
        <v>968</v>
      </c>
      <c r="E19" s="79">
        <v>15</v>
      </c>
      <c r="F19" s="13">
        <v>1</v>
      </c>
      <c r="G19" s="80"/>
      <c r="H19" s="79"/>
      <c r="I19" s="13">
        <v>1</v>
      </c>
      <c r="J19" s="80">
        <v>11</v>
      </c>
      <c r="K19" s="79"/>
      <c r="L19" s="13">
        <v>3</v>
      </c>
      <c r="M19" s="97">
        <v>22</v>
      </c>
      <c r="N19" s="79">
        <v>19</v>
      </c>
      <c r="O19" s="13">
        <v>1</v>
      </c>
      <c r="P19" s="80"/>
      <c r="Q19" s="79"/>
      <c r="R19" s="13">
        <v>3</v>
      </c>
      <c r="S19" s="80">
        <v>7</v>
      </c>
      <c r="T19" s="79"/>
      <c r="U19" s="13">
        <v>1</v>
      </c>
      <c r="V19" s="80">
        <v>4</v>
      </c>
      <c r="W19" s="79">
        <v>20</v>
      </c>
      <c r="X19" s="13">
        <v>1</v>
      </c>
      <c r="Y19" s="80"/>
      <c r="Z19" s="14">
        <f t="shared" si="0"/>
        <v>11</v>
      </c>
    </row>
    <row r="20" spans="1:26">
      <c r="A20" s="75">
        <f t="shared" si="1"/>
        <v>17</v>
      </c>
      <c r="B20" s="81" t="s">
        <v>40</v>
      </c>
      <c r="C20" s="77" t="s">
        <v>9</v>
      </c>
      <c r="D20" s="78">
        <v>1050</v>
      </c>
      <c r="E20" s="79"/>
      <c r="F20" s="13">
        <v>3</v>
      </c>
      <c r="G20" s="80">
        <v>18</v>
      </c>
      <c r="H20" s="79"/>
      <c r="I20" s="13">
        <v>2</v>
      </c>
      <c r="J20" s="80">
        <v>15</v>
      </c>
      <c r="K20" s="79">
        <v>14</v>
      </c>
      <c r="L20" s="13">
        <v>3</v>
      </c>
      <c r="M20" s="80"/>
      <c r="N20" s="79"/>
      <c r="O20" s="13">
        <v>2</v>
      </c>
      <c r="P20" s="80">
        <v>3</v>
      </c>
      <c r="Q20" s="79">
        <v>9</v>
      </c>
      <c r="R20" s="13">
        <v>3</v>
      </c>
      <c r="S20" s="80"/>
      <c r="T20" s="79">
        <v>8</v>
      </c>
      <c r="U20" s="13">
        <v>1</v>
      </c>
      <c r="V20" s="80"/>
      <c r="W20" s="79"/>
      <c r="X20" s="13">
        <v>3</v>
      </c>
      <c r="Y20" s="80">
        <v>1</v>
      </c>
      <c r="Z20" s="14">
        <f t="shared" si="0"/>
        <v>17</v>
      </c>
    </row>
    <row r="21" spans="1:26">
      <c r="A21" s="75">
        <f t="shared" si="1"/>
        <v>18</v>
      </c>
      <c r="B21" s="76" t="s">
        <v>78</v>
      </c>
      <c r="C21" s="77" t="s">
        <v>1</v>
      </c>
      <c r="D21" s="78">
        <v>893</v>
      </c>
      <c r="E21" s="79">
        <v>17</v>
      </c>
      <c r="F21" s="13">
        <v>1</v>
      </c>
      <c r="G21" s="80"/>
      <c r="H21" s="79"/>
      <c r="I21" s="13">
        <v>3</v>
      </c>
      <c r="J21" s="97">
        <v>22</v>
      </c>
      <c r="K21" s="79"/>
      <c r="L21" s="13">
        <v>1</v>
      </c>
      <c r="M21" s="80">
        <v>13</v>
      </c>
      <c r="N21" s="79"/>
      <c r="O21" s="13">
        <v>3</v>
      </c>
      <c r="P21" s="80">
        <v>11</v>
      </c>
      <c r="Q21" s="79">
        <v>12</v>
      </c>
      <c r="R21" s="13">
        <v>1</v>
      </c>
      <c r="S21" s="80"/>
      <c r="T21" s="79">
        <v>21</v>
      </c>
      <c r="U21" s="13">
        <v>1</v>
      </c>
      <c r="V21" s="80"/>
      <c r="W21" s="79">
        <v>7</v>
      </c>
      <c r="X21" s="13">
        <v>3</v>
      </c>
      <c r="Y21" s="80"/>
      <c r="Z21" s="14">
        <f t="shared" si="0"/>
        <v>13</v>
      </c>
    </row>
    <row r="22" spans="1:26">
      <c r="A22" s="75">
        <f t="shared" si="1"/>
        <v>19</v>
      </c>
      <c r="B22" s="76" t="s">
        <v>74</v>
      </c>
      <c r="C22" s="77" t="s">
        <v>1</v>
      </c>
      <c r="D22" s="78">
        <v>977</v>
      </c>
      <c r="E22" s="79"/>
      <c r="F22" s="13">
        <v>2</v>
      </c>
      <c r="G22" s="80">
        <v>20</v>
      </c>
      <c r="H22" s="79">
        <v>14</v>
      </c>
      <c r="I22" s="13">
        <v>1</v>
      </c>
      <c r="J22" s="80"/>
      <c r="K22" s="79">
        <v>2</v>
      </c>
      <c r="L22" s="13">
        <v>1</v>
      </c>
      <c r="M22" s="80"/>
      <c r="N22" s="79"/>
      <c r="O22" s="13">
        <v>3</v>
      </c>
      <c r="P22" s="80">
        <v>16</v>
      </c>
      <c r="Q22" s="79">
        <v>11</v>
      </c>
      <c r="R22" s="13">
        <v>1</v>
      </c>
      <c r="S22" s="80"/>
      <c r="T22" s="79"/>
      <c r="U22" s="13">
        <v>3</v>
      </c>
      <c r="V22" s="97">
        <v>22</v>
      </c>
      <c r="W22" s="79"/>
      <c r="X22" s="13">
        <v>3</v>
      </c>
      <c r="Y22" s="80">
        <v>13</v>
      </c>
      <c r="Z22" s="14">
        <f t="shared" si="0"/>
        <v>14</v>
      </c>
    </row>
    <row r="23" spans="1:26">
      <c r="A23" s="75">
        <f t="shared" si="1"/>
        <v>20</v>
      </c>
      <c r="B23" s="81" t="s">
        <v>77</v>
      </c>
      <c r="C23" s="77" t="s">
        <v>1</v>
      </c>
      <c r="D23" s="78">
        <v>880</v>
      </c>
      <c r="E23" s="79">
        <v>19</v>
      </c>
      <c r="F23" s="13">
        <v>2</v>
      </c>
      <c r="G23" s="80"/>
      <c r="H23" s="79">
        <v>2</v>
      </c>
      <c r="I23" s="13">
        <v>3</v>
      </c>
      <c r="J23" s="80"/>
      <c r="K23" s="79">
        <v>6</v>
      </c>
      <c r="L23" s="13">
        <v>1</v>
      </c>
      <c r="M23" s="80"/>
      <c r="N23" s="79"/>
      <c r="O23" s="13">
        <v>1</v>
      </c>
      <c r="P23" s="80">
        <v>14</v>
      </c>
      <c r="Q23" s="79"/>
      <c r="R23" s="13">
        <v>1</v>
      </c>
      <c r="S23" s="80">
        <v>13</v>
      </c>
      <c r="T23" s="79"/>
      <c r="U23" s="13">
        <v>3</v>
      </c>
      <c r="V23" s="80">
        <v>7</v>
      </c>
      <c r="W23" s="79"/>
      <c r="X23" s="13">
        <v>3</v>
      </c>
      <c r="Y23" s="80">
        <v>16</v>
      </c>
      <c r="Z23" s="14">
        <f t="shared" si="0"/>
        <v>14</v>
      </c>
    </row>
    <row r="24" spans="1:26">
      <c r="A24" s="75">
        <f t="shared" si="1"/>
        <v>21</v>
      </c>
      <c r="B24" s="81" t="s">
        <v>109</v>
      </c>
      <c r="C24" s="77" t="s">
        <v>24</v>
      </c>
      <c r="D24" s="78">
        <v>1200</v>
      </c>
      <c r="E24" s="79"/>
      <c r="F24" s="13">
        <v>3</v>
      </c>
      <c r="G24" s="97">
        <v>22</v>
      </c>
      <c r="H24" s="79">
        <v>13</v>
      </c>
      <c r="I24" s="13">
        <v>3</v>
      </c>
      <c r="J24" s="80"/>
      <c r="K24" s="79">
        <v>1</v>
      </c>
      <c r="L24" s="13">
        <v>1</v>
      </c>
      <c r="M24" s="80"/>
      <c r="N24" s="79"/>
      <c r="O24" s="13">
        <v>1</v>
      </c>
      <c r="P24" s="80">
        <v>9</v>
      </c>
      <c r="Q24" s="79">
        <v>10</v>
      </c>
      <c r="R24" s="13">
        <v>1</v>
      </c>
      <c r="S24" s="80"/>
      <c r="T24" s="79"/>
      <c r="U24" s="13">
        <v>3</v>
      </c>
      <c r="V24" s="80">
        <v>18</v>
      </c>
      <c r="W24" s="79">
        <v>2</v>
      </c>
      <c r="X24" s="13">
        <v>1</v>
      </c>
      <c r="Y24" s="80"/>
      <c r="Z24" s="14">
        <f t="shared" si="0"/>
        <v>13</v>
      </c>
    </row>
    <row r="25" spans="1:26">
      <c r="A25" s="87">
        <f t="shared" si="1"/>
        <v>22</v>
      </c>
      <c r="B25" s="95"/>
      <c r="C25" s="96"/>
      <c r="D25" s="89"/>
      <c r="E25" s="90">
        <v>21</v>
      </c>
      <c r="F25" s="15"/>
      <c r="G25" s="91"/>
      <c r="H25" s="90"/>
      <c r="I25" s="15"/>
      <c r="J25" s="91"/>
      <c r="K25" s="90"/>
      <c r="L25" s="15"/>
      <c r="M25" s="91"/>
      <c r="N25" s="90"/>
      <c r="O25" s="15"/>
      <c r="P25" s="91"/>
      <c r="Q25" s="90"/>
      <c r="R25" s="15"/>
      <c r="S25" s="91"/>
      <c r="T25" s="90"/>
      <c r="U25" s="15"/>
      <c r="V25" s="91"/>
      <c r="W25" s="90"/>
      <c r="X25" s="15"/>
      <c r="Y25" s="91"/>
      <c r="Z25" s="16" t="str">
        <f t="shared" si="0"/>
        <v/>
      </c>
    </row>
  </sheetData>
  <printOptions horizontalCentered="1" gridLines="1" gridLinesSet="0"/>
  <pageMargins left="0.78740157480314965" right="0.78740157480314965" top="1.4566929133858268" bottom="0.98425196850393704" header="0.51181102362204722" footer="0.51181102362204722"/>
  <pageSetup paperSize="9" scale="120" orientation="landscape" horizontalDpi="4294967292" verticalDpi="196" r:id="rId1"/>
  <headerFooter alignWithMargins="0">
    <oddHeader>&amp;C&amp;18&amp;A</oddHeader>
    <oddFooter>&amp;L&amp;8&amp;F, RTh,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F6" sqref="F6"/>
    </sheetView>
  </sheetViews>
  <sheetFormatPr defaultRowHeight="12.75"/>
  <cols>
    <col min="1" max="1" width="2.7109375" style="6" customWidth="1"/>
    <col min="2" max="2" width="24.5703125" style="6" bestFit="1" customWidth="1"/>
    <col min="3" max="3" width="12.28515625" style="6" bestFit="1" customWidth="1"/>
    <col min="4" max="4" width="6.42578125" style="6" bestFit="1" customWidth="1"/>
    <col min="5" max="5" width="6.42578125" style="6" customWidth="1"/>
    <col min="6" max="6" width="9.5703125" style="6" bestFit="1" customWidth="1"/>
    <col min="7" max="7" width="6.42578125" style="6" customWidth="1"/>
    <col min="8" max="8" width="4.85546875" style="6" customWidth="1"/>
    <col min="9" max="9" width="16.28515625" style="6" customWidth="1"/>
    <col min="10" max="10" width="9.140625" style="6"/>
    <col min="11" max="11" width="5" style="6" bestFit="1" customWidth="1"/>
    <col min="12" max="12" width="2.5703125" style="6" bestFit="1" customWidth="1"/>
    <col min="13" max="13" width="5" style="6" bestFit="1" customWidth="1"/>
    <col min="14" max="16384" width="9.140625" style="6"/>
  </cols>
  <sheetData>
    <row r="1" spans="1:8" ht="15.75" thickTop="1">
      <c r="A1" s="211"/>
      <c r="B1" s="212" t="s">
        <v>112</v>
      </c>
      <c r="C1" s="195"/>
      <c r="D1" s="113"/>
      <c r="E1" s="113"/>
      <c r="F1" s="113"/>
      <c r="G1" s="160"/>
      <c r="H1" s="62"/>
    </row>
    <row r="2" spans="1:8" ht="15">
      <c r="A2" s="213"/>
      <c r="B2" s="159" t="s">
        <v>111</v>
      </c>
      <c r="C2" s="135" t="s">
        <v>101</v>
      </c>
      <c r="D2" s="131" t="s">
        <v>102</v>
      </c>
      <c r="E2" s="210" t="s">
        <v>0</v>
      </c>
      <c r="F2" s="133" t="s">
        <v>103</v>
      </c>
      <c r="G2" s="134" t="s">
        <v>110</v>
      </c>
      <c r="H2" s="62"/>
    </row>
    <row r="3" spans="1:8" ht="15.75">
      <c r="A3" s="137">
        <v>1</v>
      </c>
      <c r="B3" s="175" t="s">
        <v>69</v>
      </c>
      <c r="C3" s="175" t="s">
        <v>1</v>
      </c>
      <c r="D3" s="175">
        <v>1420</v>
      </c>
      <c r="E3" s="108">
        <v>16</v>
      </c>
      <c r="F3" s="12"/>
      <c r="G3" s="236">
        <v>2002</v>
      </c>
      <c r="H3" s="62"/>
    </row>
    <row r="4" spans="1:8" ht="15">
      <c r="A4" s="116">
        <v>2</v>
      </c>
      <c r="B4" s="176" t="s">
        <v>70</v>
      </c>
      <c r="C4" s="176" t="s">
        <v>1</v>
      </c>
      <c r="D4" s="176">
        <v>1218</v>
      </c>
      <c r="E4" s="105">
        <v>15</v>
      </c>
      <c r="F4" s="244" t="s">
        <v>121</v>
      </c>
      <c r="G4" s="162">
        <v>2002</v>
      </c>
      <c r="H4" s="62"/>
    </row>
    <row r="5" spans="1:8" ht="15">
      <c r="A5" s="116">
        <v>3</v>
      </c>
      <c r="B5" s="176" t="s">
        <v>67</v>
      </c>
      <c r="C5" s="176" t="s">
        <v>1</v>
      </c>
      <c r="D5" s="176">
        <v>1306</v>
      </c>
      <c r="E5" s="105">
        <v>15</v>
      </c>
      <c r="F5" s="14" t="s">
        <v>122</v>
      </c>
      <c r="G5" s="162">
        <v>2002</v>
      </c>
    </row>
    <row r="6" spans="1:8">
      <c r="A6" s="118">
        <v>4</v>
      </c>
      <c r="B6" s="189" t="s">
        <v>54</v>
      </c>
      <c r="C6" s="189" t="s">
        <v>22</v>
      </c>
      <c r="D6" s="177">
        <v>1244</v>
      </c>
      <c r="E6" s="102">
        <v>14</v>
      </c>
      <c r="F6" s="14"/>
      <c r="G6" s="162">
        <v>2001</v>
      </c>
    </row>
    <row r="7" spans="1:8">
      <c r="A7" s="118">
        <v>5</v>
      </c>
      <c r="B7" s="177" t="s">
        <v>19</v>
      </c>
      <c r="C7" s="189" t="s">
        <v>14</v>
      </c>
      <c r="D7" s="177">
        <v>1185</v>
      </c>
      <c r="E7" s="102">
        <v>13</v>
      </c>
      <c r="F7" s="102">
        <v>65</v>
      </c>
      <c r="G7" s="190">
        <v>2001</v>
      </c>
    </row>
    <row r="8" spans="1:8">
      <c r="A8" s="118">
        <v>6</v>
      </c>
      <c r="B8" s="189" t="s">
        <v>62</v>
      </c>
      <c r="C8" s="189" t="s">
        <v>1</v>
      </c>
      <c r="D8" s="177">
        <v>1205</v>
      </c>
      <c r="E8" s="102">
        <v>13</v>
      </c>
      <c r="F8" s="102">
        <v>60</v>
      </c>
      <c r="G8" s="190">
        <v>2001</v>
      </c>
    </row>
    <row r="9" spans="1:8">
      <c r="A9" s="118">
        <v>7</v>
      </c>
      <c r="B9" s="189" t="s">
        <v>82</v>
      </c>
      <c r="C9" s="189" t="s">
        <v>18</v>
      </c>
      <c r="D9" s="177">
        <v>1225</v>
      </c>
      <c r="E9" s="102">
        <v>13</v>
      </c>
      <c r="F9" s="102">
        <v>59</v>
      </c>
      <c r="G9" s="190">
        <v>2001</v>
      </c>
    </row>
    <row r="10" spans="1:8">
      <c r="A10" s="139">
        <v>8</v>
      </c>
      <c r="B10" s="185" t="s">
        <v>23</v>
      </c>
      <c r="C10" s="185" t="s">
        <v>14</v>
      </c>
      <c r="D10" s="179">
        <v>1227</v>
      </c>
      <c r="E10" s="142">
        <v>12</v>
      </c>
      <c r="F10" s="142">
        <v>68</v>
      </c>
      <c r="G10" s="186">
        <v>2001</v>
      </c>
    </row>
    <row r="11" spans="1:8">
      <c r="A11" s="150">
        <v>9</v>
      </c>
      <c r="B11" s="187" t="s">
        <v>68</v>
      </c>
      <c r="C11" s="187" t="s">
        <v>1</v>
      </c>
      <c r="D11" s="180">
        <v>1236</v>
      </c>
      <c r="E11" s="153">
        <v>12</v>
      </c>
      <c r="F11" s="153">
        <v>65</v>
      </c>
      <c r="G11" s="188">
        <v>2002</v>
      </c>
    </row>
    <row r="12" spans="1:8">
      <c r="A12" s="121">
        <v>10</v>
      </c>
      <c r="B12" s="183" t="s">
        <v>63</v>
      </c>
      <c r="C12" s="183" t="s">
        <v>1</v>
      </c>
      <c r="D12" s="181">
        <v>1293</v>
      </c>
      <c r="E12" s="110">
        <v>11</v>
      </c>
      <c r="F12" s="110">
        <v>62</v>
      </c>
      <c r="G12" s="184">
        <v>2001</v>
      </c>
    </row>
    <row r="13" spans="1:8">
      <c r="A13" s="123">
        <v>11</v>
      </c>
      <c r="B13" s="85" t="s">
        <v>66</v>
      </c>
      <c r="C13" s="85" t="s">
        <v>1</v>
      </c>
      <c r="D13" s="86">
        <v>1203</v>
      </c>
      <c r="E13" s="14">
        <v>11</v>
      </c>
      <c r="F13" s="14">
        <v>56</v>
      </c>
      <c r="G13" s="162">
        <v>2002</v>
      </c>
    </row>
    <row r="14" spans="1:8">
      <c r="A14" s="123">
        <v>12</v>
      </c>
      <c r="B14" s="85" t="s">
        <v>65</v>
      </c>
      <c r="C14" s="85" t="s">
        <v>1</v>
      </c>
      <c r="D14" s="86">
        <v>1034</v>
      </c>
      <c r="E14" s="14">
        <v>10</v>
      </c>
      <c r="F14" s="14">
        <v>60</v>
      </c>
      <c r="G14" s="162">
        <v>2001</v>
      </c>
    </row>
    <row r="15" spans="1:8">
      <c r="A15" s="123"/>
      <c r="B15" s="85" t="s">
        <v>71</v>
      </c>
      <c r="C15" s="85" t="s">
        <v>1</v>
      </c>
      <c r="D15" s="86">
        <v>1258</v>
      </c>
      <c r="E15" s="14">
        <v>10</v>
      </c>
      <c r="F15" s="14">
        <v>60</v>
      </c>
      <c r="G15" s="162">
        <v>2002</v>
      </c>
    </row>
    <row r="16" spans="1:8">
      <c r="A16" s="123">
        <v>14</v>
      </c>
      <c r="B16" s="85" t="s">
        <v>83</v>
      </c>
      <c r="C16" s="85" t="s">
        <v>18</v>
      </c>
      <c r="D16" s="86">
        <v>1214</v>
      </c>
      <c r="E16" s="14">
        <v>10</v>
      </c>
      <c r="F16" s="14">
        <v>56</v>
      </c>
      <c r="G16" s="162">
        <v>2002</v>
      </c>
    </row>
    <row r="17" spans="1:7">
      <c r="A17" s="123">
        <v>15</v>
      </c>
      <c r="B17" s="85" t="s">
        <v>25</v>
      </c>
      <c r="C17" s="85" t="s">
        <v>14</v>
      </c>
      <c r="D17" s="86">
        <v>1223</v>
      </c>
      <c r="E17" s="14">
        <v>9</v>
      </c>
      <c r="F17" s="14"/>
      <c r="G17" s="162">
        <v>2002</v>
      </c>
    </row>
    <row r="18" spans="1:7" ht="13.5" thickBot="1">
      <c r="A18" s="126">
        <v>16</v>
      </c>
      <c r="B18" s="163" t="s">
        <v>64</v>
      </c>
      <c r="C18" s="163" t="s">
        <v>1</v>
      </c>
      <c r="D18" s="182">
        <v>853</v>
      </c>
      <c r="E18" s="129">
        <v>8</v>
      </c>
      <c r="F18" s="129">
        <v>55</v>
      </c>
      <c r="G18" s="164">
        <v>2001</v>
      </c>
    </row>
    <row r="19" spans="1:7" ht="13.5" thickTop="1"/>
  </sheetData>
  <sortState ref="A3:M18">
    <sortCondition descending="1" ref="E3:E18"/>
    <sortCondition descending="1" ref="F3:F18"/>
  </sortState>
  <pageMargins left="0.70866141732283472" right="0.70866141732283472" top="0.74803149606299213" bottom="0.74803149606299213" header="0.31496062992125984" footer="0.31496062992125984"/>
  <pageSetup paperSize="9" scale="1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9"/>
  <sheetViews>
    <sheetView workbookViewId="0">
      <selection activeCell="U23" sqref="U23"/>
    </sheetView>
  </sheetViews>
  <sheetFormatPr defaultRowHeight="12.75"/>
  <cols>
    <col min="1" max="1" width="2.7109375" style="6" customWidth="1"/>
    <col min="2" max="2" width="22.85546875" style="6" bestFit="1" customWidth="1"/>
    <col min="3" max="3" width="11.7109375" style="6" bestFit="1" customWidth="1"/>
    <col min="4" max="4" width="4.85546875" style="6" customWidth="1"/>
    <col min="5" max="5" width="1.42578125" style="83" customWidth="1"/>
    <col min="6" max="6" width="3.7109375" style="6" customWidth="1"/>
    <col min="7" max="8" width="1.42578125" style="83" customWidth="1"/>
    <col min="9" max="9" width="3.7109375" style="6" customWidth="1"/>
    <col min="10" max="11" width="1.42578125" style="83" customWidth="1"/>
    <col min="12" max="12" width="3.7109375" style="6" customWidth="1"/>
    <col min="13" max="14" width="1.42578125" style="83" customWidth="1"/>
    <col min="15" max="15" width="3.7109375" style="6" customWidth="1"/>
    <col min="16" max="17" width="1.42578125" style="83" customWidth="1"/>
    <col min="18" max="18" width="3.7109375" style="6" customWidth="1"/>
    <col min="19" max="20" width="1.42578125" style="83" customWidth="1"/>
    <col min="21" max="21" width="3.7109375" style="6" customWidth="1"/>
    <col min="22" max="22" width="1.42578125" style="83" customWidth="1"/>
    <col min="23" max="23" width="6.42578125" style="6" customWidth="1"/>
    <col min="24" max="16384" width="9.140625" style="6"/>
  </cols>
  <sheetData>
    <row r="1" spans="1:23" ht="15">
      <c r="A1" s="4"/>
      <c r="B1" s="17"/>
      <c r="C1" s="17"/>
      <c r="D1" s="58"/>
      <c r="E1" s="201" t="s">
        <v>100</v>
      </c>
      <c r="F1" s="202"/>
      <c r="G1" s="203"/>
      <c r="H1" s="201"/>
      <c r="I1" s="202"/>
      <c r="J1" s="203"/>
      <c r="K1" s="201"/>
      <c r="L1" s="202"/>
      <c r="M1" s="203"/>
      <c r="N1" s="201"/>
      <c r="O1" s="202"/>
      <c r="P1" s="203"/>
      <c r="Q1" s="201"/>
      <c r="R1" s="202"/>
      <c r="S1" s="203"/>
      <c r="T1" s="201"/>
      <c r="U1" s="202"/>
      <c r="V1" s="203"/>
      <c r="W1" s="61"/>
    </row>
    <row r="2" spans="1:23">
      <c r="A2" s="7"/>
      <c r="B2" s="17"/>
      <c r="C2" s="61"/>
      <c r="D2" s="58"/>
      <c r="E2" s="204"/>
      <c r="F2" s="192">
        <v>1</v>
      </c>
      <c r="G2" s="205"/>
      <c r="H2" s="204"/>
      <c r="I2" s="192">
        <v>2</v>
      </c>
      <c r="J2" s="205"/>
      <c r="K2" s="204"/>
      <c r="L2" s="192">
        <v>3</v>
      </c>
      <c r="M2" s="205"/>
      <c r="N2" s="204"/>
      <c r="O2" s="192">
        <v>4</v>
      </c>
      <c r="P2" s="205"/>
      <c r="Q2" s="204"/>
      <c r="R2" s="192">
        <v>5</v>
      </c>
      <c r="S2" s="205"/>
      <c r="T2" s="204"/>
      <c r="U2" s="192">
        <v>6</v>
      </c>
      <c r="V2" s="205"/>
      <c r="W2" s="61"/>
    </row>
    <row r="3" spans="1:23" ht="15">
      <c r="A3" s="9"/>
      <c r="B3" s="200"/>
      <c r="C3" s="65" t="s">
        <v>101</v>
      </c>
      <c r="D3" s="65" t="s">
        <v>102</v>
      </c>
      <c r="E3" s="155">
        <v>41664</v>
      </c>
      <c r="F3" s="156"/>
      <c r="G3" s="157"/>
      <c r="H3" s="155">
        <v>41664</v>
      </c>
      <c r="I3" s="156"/>
      <c r="J3" s="157"/>
      <c r="K3" s="155">
        <v>41664</v>
      </c>
      <c r="L3" s="156"/>
      <c r="M3" s="157"/>
      <c r="N3" s="155">
        <v>41665</v>
      </c>
      <c r="O3" s="156"/>
      <c r="P3" s="157"/>
      <c r="Q3" s="155">
        <v>41665</v>
      </c>
      <c r="R3" s="156"/>
      <c r="S3" s="157"/>
      <c r="T3" s="155">
        <v>41665</v>
      </c>
      <c r="U3" s="156"/>
      <c r="V3" s="157"/>
      <c r="W3" s="69" t="s">
        <v>0</v>
      </c>
    </row>
    <row r="4" spans="1:23">
      <c r="A4" s="70">
        <v>1</v>
      </c>
      <c r="B4" s="84" t="s">
        <v>63</v>
      </c>
      <c r="C4" s="84" t="s">
        <v>1</v>
      </c>
      <c r="D4" s="72">
        <v>1293</v>
      </c>
      <c r="E4" s="73">
        <v>2</v>
      </c>
      <c r="F4" s="11">
        <v>1</v>
      </c>
      <c r="G4" s="74"/>
      <c r="H4" s="73"/>
      <c r="I4" s="11">
        <v>2</v>
      </c>
      <c r="J4" s="74">
        <v>4</v>
      </c>
      <c r="K4" s="73">
        <v>13</v>
      </c>
      <c r="L4" s="11">
        <v>3</v>
      </c>
      <c r="M4" s="74"/>
      <c r="N4" s="73"/>
      <c r="O4" s="11">
        <v>3</v>
      </c>
      <c r="P4" s="74">
        <v>6</v>
      </c>
      <c r="Q4" s="73"/>
      <c r="R4" s="11">
        <v>1</v>
      </c>
      <c r="S4" s="74">
        <v>8</v>
      </c>
      <c r="T4" s="73">
        <v>5</v>
      </c>
      <c r="U4" s="11">
        <v>1</v>
      </c>
      <c r="V4" s="74"/>
      <c r="W4" s="12">
        <f t="shared" ref="W4:W19" si="0">IF(F4="","",F4+I4+L4+O4+R4+U4)</f>
        <v>11</v>
      </c>
    </row>
    <row r="5" spans="1:23">
      <c r="A5" s="75">
        <f t="shared" ref="A5:A19" si="1">A4+1</f>
        <v>2</v>
      </c>
      <c r="B5" s="85" t="s">
        <v>54</v>
      </c>
      <c r="C5" s="85" t="s">
        <v>22</v>
      </c>
      <c r="D5" s="78">
        <v>1244</v>
      </c>
      <c r="E5" s="79"/>
      <c r="F5" s="13">
        <v>3</v>
      </c>
      <c r="G5" s="80">
        <v>1</v>
      </c>
      <c r="H5" s="79">
        <v>3</v>
      </c>
      <c r="I5" s="13">
        <v>3</v>
      </c>
      <c r="J5" s="80"/>
      <c r="K5" s="79">
        <v>8</v>
      </c>
      <c r="L5" s="13">
        <v>3</v>
      </c>
      <c r="M5" s="80"/>
      <c r="N5" s="79"/>
      <c r="O5" s="13">
        <v>1</v>
      </c>
      <c r="P5" s="80">
        <v>10</v>
      </c>
      <c r="Q5" s="79"/>
      <c r="R5" s="13">
        <v>1</v>
      </c>
      <c r="S5" s="80">
        <v>16</v>
      </c>
      <c r="T5" s="79">
        <v>14</v>
      </c>
      <c r="U5" s="13">
        <v>3</v>
      </c>
      <c r="V5" s="80"/>
      <c r="W5" s="14">
        <f t="shared" si="0"/>
        <v>14</v>
      </c>
    </row>
    <row r="6" spans="1:23">
      <c r="A6" s="75">
        <f t="shared" si="1"/>
        <v>3</v>
      </c>
      <c r="B6" s="85" t="s">
        <v>69</v>
      </c>
      <c r="C6" s="85" t="s">
        <v>1</v>
      </c>
      <c r="D6" s="78">
        <v>1420</v>
      </c>
      <c r="E6" s="79">
        <v>4</v>
      </c>
      <c r="F6" s="13">
        <v>3</v>
      </c>
      <c r="G6" s="80"/>
      <c r="H6" s="79"/>
      <c r="I6" s="13">
        <v>1</v>
      </c>
      <c r="J6" s="80">
        <v>2</v>
      </c>
      <c r="K6" s="79">
        <v>5</v>
      </c>
      <c r="L6" s="13">
        <v>3</v>
      </c>
      <c r="M6" s="80"/>
      <c r="N6" s="79"/>
      <c r="O6" s="13">
        <v>3</v>
      </c>
      <c r="P6" s="80">
        <v>14</v>
      </c>
      <c r="Q6" s="79"/>
      <c r="R6" s="13">
        <v>3</v>
      </c>
      <c r="S6" s="80">
        <v>10</v>
      </c>
      <c r="T6" s="79">
        <v>16</v>
      </c>
      <c r="U6" s="13">
        <v>3</v>
      </c>
      <c r="V6" s="80"/>
      <c r="W6" s="14">
        <f t="shared" si="0"/>
        <v>16</v>
      </c>
    </row>
    <row r="7" spans="1:23">
      <c r="A7" s="75">
        <f t="shared" si="1"/>
        <v>4</v>
      </c>
      <c r="B7" s="85" t="s">
        <v>62</v>
      </c>
      <c r="C7" s="85" t="s">
        <v>1</v>
      </c>
      <c r="D7" s="78">
        <v>1205</v>
      </c>
      <c r="E7" s="79"/>
      <c r="F7" s="13">
        <v>1</v>
      </c>
      <c r="G7" s="80">
        <v>3</v>
      </c>
      <c r="H7" s="79">
        <v>1</v>
      </c>
      <c r="I7" s="13">
        <v>2</v>
      </c>
      <c r="J7" s="80"/>
      <c r="K7" s="79">
        <v>7</v>
      </c>
      <c r="L7" s="13">
        <v>3</v>
      </c>
      <c r="M7" s="80"/>
      <c r="N7" s="79"/>
      <c r="O7" s="13">
        <v>1</v>
      </c>
      <c r="P7" s="80">
        <v>5</v>
      </c>
      <c r="Q7" s="79">
        <v>11</v>
      </c>
      <c r="R7" s="13">
        <v>3</v>
      </c>
      <c r="S7" s="80"/>
      <c r="T7" s="79"/>
      <c r="U7" s="13">
        <v>3</v>
      </c>
      <c r="V7" s="80">
        <v>15</v>
      </c>
      <c r="W7" s="14">
        <f t="shared" si="0"/>
        <v>13</v>
      </c>
    </row>
    <row r="8" spans="1:23">
      <c r="A8" s="75">
        <f t="shared" si="1"/>
        <v>5</v>
      </c>
      <c r="B8" s="86" t="s">
        <v>19</v>
      </c>
      <c r="C8" s="85" t="s">
        <v>14</v>
      </c>
      <c r="D8" s="78">
        <v>1185</v>
      </c>
      <c r="E8" s="79">
        <v>6</v>
      </c>
      <c r="F8" s="13">
        <v>3</v>
      </c>
      <c r="G8" s="80"/>
      <c r="H8" s="79"/>
      <c r="I8" s="13">
        <v>1</v>
      </c>
      <c r="J8" s="80">
        <v>8</v>
      </c>
      <c r="K8" s="79"/>
      <c r="L8" s="13">
        <v>1</v>
      </c>
      <c r="M8" s="80">
        <v>3</v>
      </c>
      <c r="N8" s="79">
        <v>4</v>
      </c>
      <c r="O8" s="13">
        <v>3</v>
      </c>
      <c r="P8" s="80"/>
      <c r="Q8" s="79">
        <v>9</v>
      </c>
      <c r="R8" s="13">
        <v>2</v>
      </c>
      <c r="S8" s="80"/>
      <c r="T8" s="79"/>
      <c r="U8" s="13">
        <v>3</v>
      </c>
      <c r="V8" s="80">
        <v>1</v>
      </c>
      <c r="W8" s="14">
        <f t="shared" si="0"/>
        <v>13</v>
      </c>
    </row>
    <row r="9" spans="1:23">
      <c r="A9" s="75">
        <f t="shared" si="1"/>
        <v>6</v>
      </c>
      <c r="B9" s="85" t="s">
        <v>65</v>
      </c>
      <c r="C9" s="85" t="s">
        <v>1</v>
      </c>
      <c r="D9" s="78">
        <v>1034</v>
      </c>
      <c r="E9" s="79"/>
      <c r="F9" s="13">
        <v>1</v>
      </c>
      <c r="G9" s="80">
        <v>5</v>
      </c>
      <c r="H9" s="79">
        <v>7</v>
      </c>
      <c r="I9" s="13">
        <v>3</v>
      </c>
      <c r="J9" s="80"/>
      <c r="K9" s="79">
        <v>9</v>
      </c>
      <c r="L9" s="13">
        <v>3</v>
      </c>
      <c r="M9" s="80"/>
      <c r="N9" s="79">
        <v>1</v>
      </c>
      <c r="O9" s="13">
        <v>1</v>
      </c>
      <c r="P9" s="80"/>
      <c r="Q9" s="79"/>
      <c r="R9" s="13">
        <v>1</v>
      </c>
      <c r="S9" s="80">
        <v>14</v>
      </c>
      <c r="T9" s="79"/>
      <c r="U9" s="13">
        <v>1</v>
      </c>
      <c r="V9" s="80">
        <v>11</v>
      </c>
      <c r="W9" s="14">
        <f t="shared" si="0"/>
        <v>10</v>
      </c>
    </row>
    <row r="10" spans="1:23">
      <c r="A10" s="75">
        <f t="shared" si="1"/>
        <v>7</v>
      </c>
      <c r="B10" s="85" t="s">
        <v>64</v>
      </c>
      <c r="C10" s="85" t="s">
        <v>1</v>
      </c>
      <c r="D10" s="78">
        <v>853</v>
      </c>
      <c r="E10" s="79">
        <v>8</v>
      </c>
      <c r="F10" s="13">
        <v>1</v>
      </c>
      <c r="G10" s="80"/>
      <c r="H10" s="79"/>
      <c r="I10" s="13">
        <v>1</v>
      </c>
      <c r="J10" s="80">
        <v>6</v>
      </c>
      <c r="K10" s="79"/>
      <c r="L10" s="13">
        <v>1</v>
      </c>
      <c r="M10" s="80">
        <v>4</v>
      </c>
      <c r="N10" s="79"/>
      <c r="O10" s="13">
        <v>3</v>
      </c>
      <c r="P10" s="80">
        <v>15</v>
      </c>
      <c r="Q10" s="79">
        <v>13</v>
      </c>
      <c r="R10" s="13">
        <v>1</v>
      </c>
      <c r="S10" s="80"/>
      <c r="T10" s="79">
        <v>12</v>
      </c>
      <c r="U10" s="13">
        <v>1</v>
      </c>
      <c r="V10" s="80"/>
      <c r="W10" s="14">
        <f t="shared" si="0"/>
        <v>8</v>
      </c>
    </row>
    <row r="11" spans="1:23">
      <c r="A11" s="75">
        <f t="shared" si="1"/>
        <v>8</v>
      </c>
      <c r="B11" s="85" t="s">
        <v>23</v>
      </c>
      <c r="C11" s="85" t="s">
        <v>14</v>
      </c>
      <c r="D11" s="78">
        <v>1227</v>
      </c>
      <c r="E11" s="79"/>
      <c r="F11" s="13">
        <v>3</v>
      </c>
      <c r="G11" s="80">
        <v>7</v>
      </c>
      <c r="H11" s="79">
        <v>5</v>
      </c>
      <c r="I11" s="13">
        <v>3</v>
      </c>
      <c r="J11" s="80"/>
      <c r="K11" s="79"/>
      <c r="L11" s="13">
        <v>1</v>
      </c>
      <c r="M11" s="80">
        <v>2</v>
      </c>
      <c r="N11" s="79"/>
      <c r="O11" s="13">
        <v>1</v>
      </c>
      <c r="P11" s="80">
        <v>16</v>
      </c>
      <c r="Q11" s="79">
        <v>1</v>
      </c>
      <c r="R11" s="13">
        <v>3</v>
      </c>
      <c r="S11" s="80"/>
      <c r="T11" s="79">
        <v>10</v>
      </c>
      <c r="U11" s="13">
        <v>1</v>
      </c>
      <c r="V11" s="80"/>
      <c r="W11" s="14">
        <f t="shared" si="0"/>
        <v>12</v>
      </c>
    </row>
    <row r="12" spans="1:23">
      <c r="A12" s="75">
        <f t="shared" si="1"/>
        <v>9</v>
      </c>
      <c r="B12" s="85" t="s">
        <v>82</v>
      </c>
      <c r="C12" s="85" t="s">
        <v>18</v>
      </c>
      <c r="D12" s="78">
        <v>1225</v>
      </c>
      <c r="E12" s="79">
        <v>10</v>
      </c>
      <c r="F12" s="13">
        <v>1</v>
      </c>
      <c r="G12" s="80"/>
      <c r="H12" s="79">
        <v>11</v>
      </c>
      <c r="I12" s="13">
        <v>3</v>
      </c>
      <c r="J12" s="80"/>
      <c r="K12" s="79"/>
      <c r="L12" s="13">
        <v>1</v>
      </c>
      <c r="M12" s="80">
        <v>6</v>
      </c>
      <c r="N12" s="79"/>
      <c r="O12" s="13">
        <v>3</v>
      </c>
      <c r="P12" s="80">
        <v>12</v>
      </c>
      <c r="Q12" s="79"/>
      <c r="R12" s="13">
        <v>2</v>
      </c>
      <c r="S12" s="80">
        <v>5</v>
      </c>
      <c r="T12" s="79">
        <v>13</v>
      </c>
      <c r="U12" s="13">
        <v>3</v>
      </c>
      <c r="V12" s="80"/>
      <c r="W12" s="14">
        <f t="shared" si="0"/>
        <v>13</v>
      </c>
    </row>
    <row r="13" spans="1:23">
      <c r="A13" s="75">
        <f t="shared" si="1"/>
        <v>10</v>
      </c>
      <c r="B13" s="85" t="s">
        <v>67</v>
      </c>
      <c r="C13" s="85" t="s">
        <v>1</v>
      </c>
      <c r="D13" s="78">
        <v>1306</v>
      </c>
      <c r="E13" s="79"/>
      <c r="F13" s="13">
        <v>3</v>
      </c>
      <c r="G13" s="80">
        <v>9</v>
      </c>
      <c r="H13" s="79">
        <v>12</v>
      </c>
      <c r="I13" s="13">
        <v>3</v>
      </c>
      <c r="J13" s="80"/>
      <c r="K13" s="79"/>
      <c r="L13" s="13">
        <v>2</v>
      </c>
      <c r="M13" s="80">
        <v>16</v>
      </c>
      <c r="N13" s="79">
        <v>2</v>
      </c>
      <c r="O13" s="13">
        <v>3</v>
      </c>
      <c r="P13" s="80"/>
      <c r="Q13" s="79">
        <v>3</v>
      </c>
      <c r="R13" s="13">
        <v>1</v>
      </c>
      <c r="S13" s="80"/>
      <c r="T13" s="79"/>
      <c r="U13" s="13">
        <v>3</v>
      </c>
      <c r="V13" s="80">
        <v>8</v>
      </c>
      <c r="W13" s="14">
        <f t="shared" si="0"/>
        <v>15</v>
      </c>
    </row>
    <row r="14" spans="1:23">
      <c r="A14" s="75">
        <f t="shared" si="1"/>
        <v>11</v>
      </c>
      <c r="B14" s="85" t="s">
        <v>66</v>
      </c>
      <c r="C14" s="85" t="s">
        <v>1</v>
      </c>
      <c r="D14" s="78">
        <v>1203</v>
      </c>
      <c r="E14" s="79">
        <v>12</v>
      </c>
      <c r="F14" s="13">
        <v>1</v>
      </c>
      <c r="G14" s="80"/>
      <c r="H14" s="79"/>
      <c r="I14" s="13">
        <v>1</v>
      </c>
      <c r="J14" s="80">
        <v>9</v>
      </c>
      <c r="K14" s="79">
        <v>15</v>
      </c>
      <c r="L14" s="13">
        <v>2</v>
      </c>
      <c r="M14" s="80"/>
      <c r="N14" s="79"/>
      <c r="O14" s="13">
        <v>3</v>
      </c>
      <c r="P14" s="80">
        <v>13</v>
      </c>
      <c r="Q14" s="79"/>
      <c r="R14" s="13">
        <v>1</v>
      </c>
      <c r="S14" s="80">
        <v>4</v>
      </c>
      <c r="T14" s="79">
        <v>6</v>
      </c>
      <c r="U14" s="13">
        <v>3</v>
      </c>
      <c r="V14" s="80"/>
      <c r="W14" s="14">
        <f t="shared" si="0"/>
        <v>11</v>
      </c>
    </row>
    <row r="15" spans="1:23">
      <c r="A15" s="75">
        <f t="shared" si="1"/>
        <v>12</v>
      </c>
      <c r="B15" s="85" t="s">
        <v>71</v>
      </c>
      <c r="C15" s="85" t="s">
        <v>1</v>
      </c>
      <c r="D15" s="78">
        <v>1258</v>
      </c>
      <c r="E15" s="79"/>
      <c r="F15" s="13">
        <v>3</v>
      </c>
      <c r="G15" s="80">
        <v>11</v>
      </c>
      <c r="H15" s="79"/>
      <c r="I15" s="13">
        <v>1</v>
      </c>
      <c r="J15" s="80">
        <v>10</v>
      </c>
      <c r="K15" s="79">
        <v>14</v>
      </c>
      <c r="L15" s="13">
        <v>1</v>
      </c>
      <c r="M15" s="80"/>
      <c r="N15" s="79">
        <v>9</v>
      </c>
      <c r="O15" s="13">
        <v>1</v>
      </c>
      <c r="P15" s="80"/>
      <c r="Q15" s="79">
        <v>15</v>
      </c>
      <c r="R15" s="13">
        <v>1</v>
      </c>
      <c r="S15" s="80"/>
      <c r="T15" s="79"/>
      <c r="U15" s="13">
        <v>3</v>
      </c>
      <c r="V15" s="80">
        <v>7</v>
      </c>
      <c r="W15" s="14">
        <f t="shared" si="0"/>
        <v>10</v>
      </c>
    </row>
    <row r="16" spans="1:23">
      <c r="A16" s="75">
        <f t="shared" si="1"/>
        <v>13</v>
      </c>
      <c r="B16" s="85" t="s">
        <v>83</v>
      </c>
      <c r="C16" s="85" t="s">
        <v>18</v>
      </c>
      <c r="D16" s="78">
        <v>1214</v>
      </c>
      <c r="E16" s="79">
        <v>14</v>
      </c>
      <c r="F16" s="13">
        <v>1</v>
      </c>
      <c r="G16" s="80"/>
      <c r="H16" s="79">
        <v>15</v>
      </c>
      <c r="I16" s="13">
        <v>3</v>
      </c>
      <c r="J16" s="80"/>
      <c r="K16" s="79"/>
      <c r="L16" s="13">
        <v>1</v>
      </c>
      <c r="M16" s="80">
        <v>1</v>
      </c>
      <c r="N16" s="79">
        <v>11</v>
      </c>
      <c r="O16" s="13">
        <v>1</v>
      </c>
      <c r="P16" s="80"/>
      <c r="Q16" s="79"/>
      <c r="R16" s="13">
        <v>3</v>
      </c>
      <c r="S16" s="80">
        <v>7</v>
      </c>
      <c r="T16" s="79"/>
      <c r="U16" s="13">
        <v>1</v>
      </c>
      <c r="V16" s="80">
        <v>9</v>
      </c>
      <c r="W16" s="14">
        <f t="shared" si="0"/>
        <v>10</v>
      </c>
    </row>
    <row r="17" spans="1:23">
      <c r="A17" s="75">
        <f t="shared" si="1"/>
        <v>14</v>
      </c>
      <c r="B17" s="85" t="s">
        <v>68</v>
      </c>
      <c r="C17" s="85" t="s">
        <v>1</v>
      </c>
      <c r="D17" s="78">
        <v>1236</v>
      </c>
      <c r="E17" s="79"/>
      <c r="F17" s="13">
        <v>3</v>
      </c>
      <c r="G17" s="80">
        <v>13</v>
      </c>
      <c r="H17" s="79">
        <v>16</v>
      </c>
      <c r="I17" s="13">
        <v>1</v>
      </c>
      <c r="J17" s="80"/>
      <c r="K17" s="79"/>
      <c r="L17" s="13">
        <v>3</v>
      </c>
      <c r="M17" s="80">
        <v>12</v>
      </c>
      <c r="N17" s="79">
        <v>3</v>
      </c>
      <c r="O17" s="13">
        <v>1</v>
      </c>
      <c r="P17" s="80"/>
      <c r="Q17" s="79">
        <v>6</v>
      </c>
      <c r="R17" s="13">
        <v>3</v>
      </c>
      <c r="S17" s="80"/>
      <c r="T17" s="79"/>
      <c r="U17" s="13">
        <v>1</v>
      </c>
      <c r="V17" s="80">
        <v>2</v>
      </c>
      <c r="W17" s="14">
        <f t="shared" si="0"/>
        <v>12</v>
      </c>
    </row>
    <row r="18" spans="1:23">
      <c r="A18" s="75">
        <f t="shared" si="1"/>
        <v>15</v>
      </c>
      <c r="B18" s="85" t="s">
        <v>25</v>
      </c>
      <c r="C18" s="85" t="s">
        <v>14</v>
      </c>
      <c r="D18" s="78">
        <v>1223</v>
      </c>
      <c r="E18" s="79">
        <v>16</v>
      </c>
      <c r="F18" s="13">
        <v>1</v>
      </c>
      <c r="G18" s="80"/>
      <c r="H18" s="79"/>
      <c r="I18" s="13">
        <v>1</v>
      </c>
      <c r="J18" s="80">
        <v>13</v>
      </c>
      <c r="K18" s="79"/>
      <c r="L18" s="13">
        <v>2</v>
      </c>
      <c r="M18" s="80">
        <v>11</v>
      </c>
      <c r="N18" s="79">
        <v>7</v>
      </c>
      <c r="O18" s="13">
        <v>1</v>
      </c>
      <c r="P18" s="80"/>
      <c r="Q18" s="79"/>
      <c r="R18" s="13">
        <v>3</v>
      </c>
      <c r="S18" s="80">
        <v>12</v>
      </c>
      <c r="T18" s="79">
        <v>4</v>
      </c>
      <c r="U18" s="13">
        <v>1</v>
      </c>
      <c r="V18" s="80"/>
      <c r="W18" s="14">
        <f t="shared" si="0"/>
        <v>9</v>
      </c>
    </row>
    <row r="19" spans="1:23">
      <c r="A19" s="87">
        <f t="shared" si="1"/>
        <v>16</v>
      </c>
      <c r="B19" s="88" t="s">
        <v>70</v>
      </c>
      <c r="C19" s="88" t="s">
        <v>1</v>
      </c>
      <c r="D19" s="89">
        <v>1218</v>
      </c>
      <c r="E19" s="90"/>
      <c r="F19" s="15">
        <v>3</v>
      </c>
      <c r="G19" s="91">
        <v>15</v>
      </c>
      <c r="H19" s="90"/>
      <c r="I19" s="15">
        <v>3</v>
      </c>
      <c r="J19" s="91">
        <v>14</v>
      </c>
      <c r="K19" s="90">
        <v>10</v>
      </c>
      <c r="L19" s="15">
        <v>2</v>
      </c>
      <c r="M19" s="91"/>
      <c r="N19" s="90">
        <v>8</v>
      </c>
      <c r="O19" s="15">
        <v>3</v>
      </c>
      <c r="P19" s="91"/>
      <c r="Q19" s="90">
        <v>2</v>
      </c>
      <c r="R19" s="15">
        <v>3</v>
      </c>
      <c r="S19" s="91"/>
      <c r="T19" s="90"/>
      <c r="U19" s="15">
        <v>1</v>
      </c>
      <c r="V19" s="91">
        <v>3</v>
      </c>
      <c r="W19" s="16">
        <f t="shared" si="0"/>
        <v>15</v>
      </c>
    </row>
  </sheetData>
  <printOptions horizontalCentered="1" gridLines="1" gridLinesSet="0"/>
  <pageMargins left="0.78740157480314965" right="0.78740157480314965" top="1.44" bottom="0.98425196850393704" header="0.51181102362204722" footer="0.51181102362204722"/>
  <pageSetup paperSize="9" scale="125" orientation="landscape" horizontalDpi="4294967292" verticalDpi="196" r:id="rId1"/>
  <headerFooter alignWithMargins="0">
    <oddHeader>&amp;C&amp;18&amp;A</oddHeader>
    <oddFooter>&amp;L&amp;8&amp;F, RTh,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2" sqref="G2:G18"/>
    </sheetView>
  </sheetViews>
  <sheetFormatPr defaultRowHeight="12.75"/>
  <cols>
    <col min="1" max="1" width="3.5703125" style="6" bestFit="1" customWidth="1"/>
    <col min="2" max="2" width="18.140625" style="6" customWidth="1"/>
    <col min="3" max="3" width="16.42578125" style="6" customWidth="1"/>
    <col min="4" max="4" width="6.42578125" style="6" bestFit="1" customWidth="1"/>
    <col min="5" max="5" width="6.42578125" style="6" customWidth="1"/>
    <col min="6" max="6" width="6.5703125" style="6" customWidth="1"/>
    <col min="7" max="7" width="6.42578125" style="6" bestFit="1" customWidth="1"/>
    <col min="8" max="16384" width="9.140625" style="6"/>
  </cols>
  <sheetData>
    <row r="1" spans="1:7" ht="15.75" thickTop="1">
      <c r="A1" s="223"/>
      <c r="B1" s="214" t="s">
        <v>112</v>
      </c>
      <c r="C1" s="113"/>
      <c r="D1" s="113"/>
      <c r="E1" s="113"/>
      <c r="F1" s="113"/>
      <c r="G1" s="160"/>
    </row>
    <row r="2" spans="1:7" ht="15">
      <c r="A2" s="213"/>
      <c r="B2" s="135" t="s">
        <v>113</v>
      </c>
      <c r="C2" s="131" t="s">
        <v>101</v>
      </c>
      <c r="D2" s="131" t="s">
        <v>102</v>
      </c>
      <c r="E2" s="133" t="s">
        <v>0</v>
      </c>
      <c r="F2" s="133" t="s">
        <v>103</v>
      </c>
      <c r="G2" s="134" t="s">
        <v>110</v>
      </c>
    </row>
    <row r="3" spans="1:7" ht="15.75">
      <c r="A3" s="224">
        <v>1</v>
      </c>
      <c r="B3" s="215" t="s">
        <v>48</v>
      </c>
      <c r="C3" s="175" t="s">
        <v>4</v>
      </c>
      <c r="D3" s="107">
        <v>1976</v>
      </c>
      <c r="E3" s="108">
        <v>18</v>
      </c>
      <c r="F3" s="108"/>
      <c r="G3" s="236">
        <v>1999</v>
      </c>
    </row>
    <row r="4" spans="1:7" ht="15">
      <c r="A4" s="225">
        <v>2</v>
      </c>
      <c r="B4" s="216" t="s">
        <v>13</v>
      </c>
      <c r="C4" s="176" t="s">
        <v>6</v>
      </c>
      <c r="D4" s="104">
        <v>1551</v>
      </c>
      <c r="E4" s="105">
        <v>15</v>
      </c>
      <c r="F4" s="105"/>
      <c r="G4" s="162">
        <v>1999</v>
      </c>
    </row>
    <row r="5" spans="1:7" ht="15">
      <c r="A5" s="225">
        <v>3</v>
      </c>
      <c r="B5" s="216" t="s">
        <v>49</v>
      </c>
      <c r="C5" s="176" t="s">
        <v>4</v>
      </c>
      <c r="D5" s="104">
        <v>1468</v>
      </c>
      <c r="E5" s="105">
        <v>14</v>
      </c>
      <c r="F5" s="105">
        <v>71</v>
      </c>
      <c r="G5" s="162">
        <v>1999</v>
      </c>
    </row>
    <row r="6" spans="1:7">
      <c r="A6" s="226">
        <v>4</v>
      </c>
      <c r="B6" s="217" t="s">
        <v>60</v>
      </c>
      <c r="C6" s="189" t="s">
        <v>1</v>
      </c>
      <c r="D6" s="101">
        <v>1329</v>
      </c>
      <c r="E6" s="102">
        <v>14</v>
      </c>
      <c r="F6" s="102">
        <v>64</v>
      </c>
      <c r="G6" s="162">
        <v>1997</v>
      </c>
    </row>
    <row r="7" spans="1:7">
      <c r="A7" s="226"/>
      <c r="B7" s="217" t="s">
        <v>50</v>
      </c>
      <c r="C7" s="189" t="s">
        <v>4</v>
      </c>
      <c r="D7" s="101">
        <v>1479</v>
      </c>
      <c r="E7" s="102">
        <v>14</v>
      </c>
      <c r="F7" s="102">
        <v>64</v>
      </c>
      <c r="G7" s="162">
        <v>1999</v>
      </c>
    </row>
    <row r="8" spans="1:7">
      <c r="A8" s="226">
        <v>6</v>
      </c>
      <c r="B8" s="217" t="s">
        <v>51</v>
      </c>
      <c r="C8" s="189" t="s">
        <v>4</v>
      </c>
      <c r="D8" s="101">
        <v>1532</v>
      </c>
      <c r="E8" s="102">
        <v>13</v>
      </c>
      <c r="F8" s="102"/>
      <c r="G8" s="162">
        <v>2000</v>
      </c>
    </row>
    <row r="9" spans="1:7">
      <c r="A9" s="227">
        <v>7</v>
      </c>
      <c r="B9" s="218" t="s">
        <v>46</v>
      </c>
      <c r="C9" s="185" t="s">
        <v>4</v>
      </c>
      <c r="D9" s="141">
        <v>1259</v>
      </c>
      <c r="E9" s="142">
        <v>12</v>
      </c>
      <c r="F9" s="142">
        <v>67</v>
      </c>
      <c r="G9" s="162">
        <v>1998</v>
      </c>
    </row>
    <row r="10" spans="1:7">
      <c r="A10" s="227"/>
      <c r="B10" s="218" t="s">
        <v>81</v>
      </c>
      <c r="C10" s="185" t="s">
        <v>18</v>
      </c>
      <c r="D10" s="141">
        <v>1319</v>
      </c>
      <c r="E10" s="142">
        <v>12</v>
      </c>
      <c r="F10" s="142">
        <v>67</v>
      </c>
      <c r="G10" s="162">
        <v>1999</v>
      </c>
    </row>
    <row r="11" spans="1:7">
      <c r="A11" s="227">
        <v>9</v>
      </c>
      <c r="B11" s="218" t="s">
        <v>59</v>
      </c>
      <c r="C11" s="185" t="s">
        <v>1</v>
      </c>
      <c r="D11" s="141">
        <v>1285</v>
      </c>
      <c r="E11" s="142">
        <v>12</v>
      </c>
      <c r="F11" s="142">
        <v>63</v>
      </c>
      <c r="G11" s="162">
        <v>1997</v>
      </c>
    </row>
    <row r="12" spans="1:7">
      <c r="A12" s="227">
        <v>10</v>
      </c>
      <c r="B12" s="218" t="s">
        <v>47</v>
      </c>
      <c r="C12" s="185" t="s">
        <v>4</v>
      </c>
      <c r="D12" s="141">
        <v>1460</v>
      </c>
      <c r="E12" s="142">
        <v>12</v>
      </c>
      <c r="F12" s="142">
        <v>60</v>
      </c>
      <c r="G12" s="162">
        <v>1999</v>
      </c>
    </row>
    <row r="13" spans="1:7">
      <c r="A13" s="228">
        <v>11</v>
      </c>
      <c r="B13" s="219" t="s">
        <v>61</v>
      </c>
      <c r="C13" s="187" t="s">
        <v>1</v>
      </c>
      <c r="D13" s="152">
        <v>1317</v>
      </c>
      <c r="E13" s="153">
        <v>12</v>
      </c>
      <c r="F13" s="153">
        <v>58</v>
      </c>
      <c r="G13" s="237">
        <v>1998</v>
      </c>
    </row>
    <row r="14" spans="1:7">
      <c r="A14" s="229">
        <v>12</v>
      </c>
      <c r="B14" s="220" t="s">
        <v>10</v>
      </c>
      <c r="C14" s="183" t="s">
        <v>6</v>
      </c>
      <c r="D14" s="109">
        <v>1270</v>
      </c>
      <c r="E14" s="110">
        <v>10</v>
      </c>
      <c r="F14" s="110">
        <v>71</v>
      </c>
      <c r="G14" s="184">
        <v>1997</v>
      </c>
    </row>
    <row r="15" spans="1:7">
      <c r="A15" s="230">
        <v>13</v>
      </c>
      <c r="B15" s="221" t="s">
        <v>17</v>
      </c>
      <c r="C15" s="85" t="s">
        <v>14</v>
      </c>
      <c r="D15" s="78">
        <v>1216</v>
      </c>
      <c r="E15" s="14">
        <v>10</v>
      </c>
      <c r="F15" s="14">
        <v>61</v>
      </c>
      <c r="G15" s="162">
        <v>2000</v>
      </c>
    </row>
    <row r="16" spans="1:7">
      <c r="A16" s="230">
        <v>14</v>
      </c>
      <c r="B16" s="221" t="s">
        <v>80</v>
      </c>
      <c r="C16" s="85" t="s">
        <v>18</v>
      </c>
      <c r="D16" s="78">
        <v>1249</v>
      </c>
      <c r="E16" s="14">
        <v>10</v>
      </c>
      <c r="F16" s="14">
        <v>54</v>
      </c>
      <c r="G16" s="162">
        <v>1998</v>
      </c>
    </row>
    <row r="17" spans="1:7">
      <c r="A17" s="230">
        <v>15</v>
      </c>
      <c r="B17" s="221" t="s">
        <v>53</v>
      </c>
      <c r="C17" s="85" t="s">
        <v>22</v>
      </c>
      <c r="D17" s="78">
        <v>1232</v>
      </c>
      <c r="E17" s="14">
        <v>8</v>
      </c>
      <c r="F17" s="14"/>
      <c r="G17" s="162">
        <v>1997</v>
      </c>
    </row>
    <row r="18" spans="1:7" ht="13.5" thickBot="1">
      <c r="A18" s="231">
        <v>16</v>
      </c>
      <c r="B18" s="222" t="s">
        <v>79</v>
      </c>
      <c r="C18" s="163" t="s">
        <v>18</v>
      </c>
      <c r="D18" s="128">
        <v>1086</v>
      </c>
      <c r="E18" s="129">
        <v>6</v>
      </c>
      <c r="F18" s="129"/>
      <c r="G18" s="164">
        <v>1998</v>
      </c>
    </row>
    <row r="19" spans="1:7" ht="13.5" thickTop="1"/>
  </sheetData>
  <sortState ref="A3:M18">
    <sortCondition descending="1" ref="E3:E18"/>
    <sortCondition descending="1" ref="F3:F18"/>
  </sortState>
  <pageMargins left="0.70866141732283472" right="0.70866141732283472" top="0.74803149606299213" bottom="0.74803149606299213" header="0.31496062992125984" footer="0.31496062992125984"/>
  <pageSetup paperSize="9" scale="1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9"/>
  <sheetViews>
    <sheetView workbookViewId="0">
      <selection activeCell="X16" sqref="X16"/>
    </sheetView>
  </sheetViews>
  <sheetFormatPr defaultRowHeight="12.75"/>
  <cols>
    <col min="1" max="1" width="2.7109375" style="6" customWidth="1"/>
    <col min="2" max="2" width="18.140625" style="6" customWidth="1"/>
    <col min="3" max="3" width="16.42578125" style="6" customWidth="1"/>
    <col min="4" max="4" width="4.85546875" style="6" customWidth="1"/>
    <col min="5" max="5" width="1.42578125" style="83" customWidth="1"/>
    <col min="6" max="6" width="3.7109375" style="6" customWidth="1"/>
    <col min="7" max="8" width="1.42578125" style="83" customWidth="1"/>
    <col min="9" max="9" width="3.7109375" style="6" customWidth="1"/>
    <col min="10" max="11" width="1.42578125" style="83" customWidth="1"/>
    <col min="12" max="12" width="3.7109375" style="6" customWidth="1"/>
    <col min="13" max="14" width="1.42578125" style="83" customWidth="1"/>
    <col min="15" max="15" width="3.7109375" style="6" customWidth="1"/>
    <col min="16" max="17" width="1.42578125" style="83" customWidth="1"/>
    <col min="18" max="18" width="3.7109375" style="6" customWidth="1"/>
    <col min="19" max="20" width="1.42578125" style="83" customWidth="1"/>
    <col min="21" max="21" width="3.7109375" style="6" customWidth="1"/>
    <col min="22" max="22" width="1.42578125" style="83" customWidth="1"/>
    <col min="23" max="23" width="6.42578125" style="6" customWidth="1"/>
    <col min="24" max="16384" width="9.140625" style="6"/>
  </cols>
  <sheetData>
    <row r="1" spans="1:23" ht="15">
      <c r="A1" s="4"/>
      <c r="B1" s="17"/>
      <c r="C1" s="17"/>
      <c r="D1" s="58"/>
      <c r="E1" s="201" t="s">
        <v>100</v>
      </c>
      <c r="F1" s="202"/>
      <c r="G1" s="203"/>
      <c r="H1" s="201"/>
      <c r="I1" s="202"/>
      <c r="J1" s="203"/>
      <c r="K1" s="201"/>
      <c r="L1" s="202"/>
      <c r="M1" s="203"/>
      <c r="N1" s="201"/>
      <c r="O1" s="202"/>
      <c r="P1" s="203"/>
      <c r="Q1" s="201"/>
      <c r="R1" s="202"/>
      <c r="S1" s="203"/>
      <c r="T1" s="201"/>
      <c r="U1" s="202"/>
      <c r="V1" s="203"/>
      <c r="W1" s="61"/>
    </row>
    <row r="2" spans="1:23">
      <c r="A2" s="7"/>
      <c r="B2" s="17"/>
      <c r="C2" s="61"/>
      <c r="D2" s="58"/>
      <c r="E2" s="204"/>
      <c r="F2" s="192">
        <v>1</v>
      </c>
      <c r="G2" s="205"/>
      <c r="H2" s="204"/>
      <c r="I2" s="192">
        <v>2</v>
      </c>
      <c r="J2" s="205"/>
      <c r="K2" s="204"/>
      <c r="L2" s="192">
        <v>3</v>
      </c>
      <c r="M2" s="205"/>
      <c r="N2" s="204"/>
      <c r="O2" s="192">
        <v>4</v>
      </c>
      <c r="P2" s="205"/>
      <c r="Q2" s="204"/>
      <c r="R2" s="192">
        <v>5</v>
      </c>
      <c r="S2" s="205"/>
      <c r="T2" s="204"/>
      <c r="U2" s="192">
        <v>6</v>
      </c>
      <c r="V2" s="205"/>
      <c r="W2" s="61"/>
    </row>
    <row r="3" spans="1:23" ht="15">
      <c r="A3" s="9"/>
      <c r="B3" s="200"/>
      <c r="C3" s="65" t="s">
        <v>101</v>
      </c>
      <c r="D3" s="65" t="s">
        <v>102</v>
      </c>
      <c r="E3" s="155">
        <v>41664</v>
      </c>
      <c r="F3" s="156"/>
      <c r="G3" s="157"/>
      <c r="H3" s="155">
        <v>41664</v>
      </c>
      <c r="I3" s="156"/>
      <c r="J3" s="157"/>
      <c r="K3" s="155">
        <v>41664</v>
      </c>
      <c r="L3" s="156"/>
      <c r="M3" s="157"/>
      <c r="N3" s="155">
        <v>41665</v>
      </c>
      <c r="O3" s="156"/>
      <c r="P3" s="157"/>
      <c r="Q3" s="155">
        <v>41665</v>
      </c>
      <c r="R3" s="156"/>
      <c r="S3" s="157"/>
      <c r="T3" s="155">
        <v>41665</v>
      </c>
      <c r="U3" s="156"/>
      <c r="V3" s="157"/>
      <c r="W3" s="69" t="s">
        <v>0</v>
      </c>
    </row>
    <row r="4" spans="1:23">
      <c r="A4" s="70">
        <v>1</v>
      </c>
      <c r="B4" s="84" t="s">
        <v>80</v>
      </c>
      <c r="C4" s="84" t="s">
        <v>18</v>
      </c>
      <c r="D4" s="72">
        <v>1249</v>
      </c>
      <c r="E4" s="73">
        <v>2</v>
      </c>
      <c r="F4" s="11">
        <v>1</v>
      </c>
      <c r="G4" s="74"/>
      <c r="H4" s="73"/>
      <c r="I4" s="11">
        <v>1</v>
      </c>
      <c r="J4" s="74">
        <v>4</v>
      </c>
      <c r="K4" s="73">
        <v>7</v>
      </c>
      <c r="L4" s="11">
        <v>3</v>
      </c>
      <c r="M4" s="74"/>
      <c r="N4" s="73"/>
      <c r="O4" s="11">
        <v>1</v>
      </c>
      <c r="P4" s="74">
        <v>16</v>
      </c>
      <c r="Q4" s="73"/>
      <c r="R4" s="11">
        <v>1</v>
      </c>
      <c r="S4" s="74">
        <v>13</v>
      </c>
      <c r="T4" s="73">
        <v>12</v>
      </c>
      <c r="U4" s="11">
        <v>3</v>
      </c>
      <c r="V4" s="74"/>
      <c r="W4" s="12">
        <f t="shared" ref="W4:W19" si="0">IF(F4="","",F4+I4+L4+O4+R4+U4)</f>
        <v>10</v>
      </c>
    </row>
    <row r="5" spans="1:23">
      <c r="A5" s="75">
        <f t="shared" ref="A5:A19" si="1">A4+1</f>
        <v>2</v>
      </c>
      <c r="B5" s="85" t="s">
        <v>46</v>
      </c>
      <c r="C5" s="85" t="s">
        <v>4</v>
      </c>
      <c r="D5" s="78">
        <v>1259</v>
      </c>
      <c r="E5" s="79"/>
      <c r="F5" s="13">
        <v>3</v>
      </c>
      <c r="G5" s="80">
        <v>1</v>
      </c>
      <c r="H5" s="79">
        <v>3</v>
      </c>
      <c r="I5" s="13">
        <v>1</v>
      </c>
      <c r="J5" s="80"/>
      <c r="K5" s="79"/>
      <c r="L5" s="13">
        <v>3</v>
      </c>
      <c r="M5" s="80">
        <v>14</v>
      </c>
      <c r="N5" s="79">
        <v>5</v>
      </c>
      <c r="O5" s="13">
        <v>1</v>
      </c>
      <c r="P5" s="80"/>
      <c r="Q5" s="79">
        <v>16</v>
      </c>
      <c r="R5" s="13">
        <v>3</v>
      </c>
      <c r="S5" s="80"/>
      <c r="T5" s="79"/>
      <c r="U5" s="13">
        <v>1</v>
      </c>
      <c r="V5" s="80">
        <v>10</v>
      </c>
      <c r="W5" s="14">
        <f t="shared" si="0"/>
        <v>12</v>
      </c>
    </row>
    <row r="6" spans="1:23">
      <c r="A6" s="75">
        <f t="shared" si="1"/>
        <v>3</v>
      </c>
      <c r="B6" s="85" t="s">
        <v>48</v>
      </c>
      <c r="C6" s="85" t="s">
        <v>4</v>
      </c>
      <c r="D6" s="78">
        <v>1976</v>
      </c>
      <c r="E6" s="79">
        <v>4</v>
      </c>
      <c r="F6" s="13">
        <v>3</v>
      </c>
      <c r="G6" s="80"/>
      <c r="H6" s="79"/>
      <c r="I6" s="13">
        <v>3</v>
      </c>
      <c r="J6" s="80">
        <v>2</v>
      </c>
      <c r="K6" s="79">
        <v>8</v>
      </c>
      <c r="L6" s="13">
        <v>3</v>
      </c>
      <c r="M6" s="80"/>
      <c r="N6" s="79"/>
      <c r="O6" s="13">
        <v>3</v>
      </c>
      <c r="P6" s="80">
        <v>15</v>
      </c>
      <c r="Q6" s="79">
        <v>10</v>
      </c>
      <c r="R6" s="13">
        <v>3</v>
      </c>
      <c r="S6" s="80"/>
      <c r="T6" s="79">
        <v>5</v>
      </c>
      <c r="U6" s="13">
        <v>3</v>
      </c>
      <c r="V6" s="80"/>
      <c r="W6" s="14">
        <f t="shared" si="0"/>
        <v>18</v>
      </c>
    </row>
    <row r="7" spans="1:23">
      <c r="A7" s="75">
        <f t="shared" si="1"/>
        <v>4</v>
      </c>
      <c r="B7" s="85" t="s">
        <v>81</v>
      </c>
      <c r="C7" s="85" t="s">
        <v>18</v>
      </c>
      <c r="D7" s="78">
        <v>1319</v>
      </c>
      <c r="E7" s="79"/>
      <c r="F7" s="13">
        <v>1</v>
      </c>
      <c r="G7" s="80">
        <v>3</v>
      </c>
      <c r="H7" s="79">
        <v>1</v>
      </c>
      <c r="I7" s="13">
        <v>3</v>
      </c>
      <c r="J7" s="80"/>
      <c r="K7" s="79">
        <v>13</v>
      </c>
      <c r="L7" s="13">
        <v>3</v>
      </c>
      <c r="M7" s="80"/>
      <c r="N7" s="79">
        <v>6</v>
      </c>
      <c r="O7" s="13">
        <v>1</v>
      </c>
      <c r="P7" s="80"/>
      <c r="Q7" s="79"/>
      <c r="R7" s="13">
        <v>1</v>
      </c>
      <c r="S7" s="80">
        <v>5</v>
      </c>
      <c r="T7" s="79"/>
      <c r="U7" s="13">
        <v>3</v>
      </c>
      <c r="V7" s="80">
        <v>8</v>
      </c>
      <c r="W7" s="14">
        <f t="shared" si="0"/>
        <v>12</v>
      </c>
    </row>
    <row r="8" spans="1:23">
      <c r="A8" s="75">
        <f t="shared" si="1"/>
        <v>5</v>
      </c>
      <c r="B8" s="86" t="s">
        <v>51</v>
      </c>
      <c r="C8" s="85" t="s">
        <v>4</v>
      </c>
      <c r="D8" s="78">
        <v>1532</v>
      </c>
      <c r="E8" s="79">
        <v>6</v>
      </c>
      <c r="F8" s="13">
        <v>3</v>
      </c>
      <c r="G8" s="80"/>
      <c r="H8" s="79"/>
      <c r="I8" s="13">
        <v>1</v>
      </c>
      <c r="J8" s="80">
        <v>8</v>
      </c>
      <c r="K8" s="79">
        <v>11</v>
      </c>
      <c r="L8" s="13">
        <v>2</v>
      </c>
      <c r="M8" s="80"/>
      <c r="N8" s="79"/>
      <c r="O8" s="13">
        <v>3</v>
      </c>
      <c r="P8" s="80">
        <v>2</v>
      </c>
      <c r="Q8" s="79">
        <v>4</v>
      </c>
      <c r="R8" s="13">
        <v>3</v>
      </c>
      <c r="S8" s="80"/>
      <c r="T8" s="79"/>
      <c r="U8" s="13">
        <v>1</v>
      </c>
      <c r="V8" s="80">
        <v>3</v>
      </c>
      <c r="W8" s="14">
        <f t="shared" si="0"/>
        <v>13</v>
      </c>
    </row>
    <row r="9" spans="1:23">
      <c r="A9" s="75">
        <f t="shared" si="1"/>
        <v>6</v>
      </c>
      <c r="B9" s="85" t="s">
        <v>50</v>
      </c>
      <c r="C9" s="85" t="s">
        <v>4</v>
      </c>
      <c r="D9" s="78">
        <v>1479</v>
      </c>
      <c r="E9" s="79"/>
      <c r="F9" s="13">
        <v>1</v>
      </c>
      <c r="G9" s="80">
        <v>5</v>
      </c>
      <c r="H9" s="79">
        <v>7</v>
      </c>
      <c r="I9" s="13">
        <v>3</v>
      </c>
      <c r="J9" s="80"/>
      <c r="K9" s="79">
        <v>9</v>
      </c>
      <c r="L9" s="13">
        <v>3</v>
      </c>
      <c r="M9" s="80"/>
      <c r="N9" s="79"/>
      <c r="O9" s="13">
        <v>3</v>
      </c>
      <c r="P9" s="80">
        <v>4</v>
      </c>
      <c r="Q9" s="79"/>
      <c r="R9" s="13">
        <v>1</v>
      </c>
      <c r="S9" s="80">
        <v>15</v>
      </c>
      <c r="T9" s="79">
        <v>14</v>
      </c>
      <c r="U9" s="13">
        <v>3</v>
      </c>
      <c r="V9" s="80"/>
      <c r="W9" s="14">
        <f t="shared" si="0"/>
        <v>14</v>
      </c>
    </row>
    <row r="10" spans="1:23">
      <c r="A10" s="75">
        <f t="shared" si="1"/>
        <v>7</v>
      </c>
      <c r="B10" s="85" t="s">
        <v>79</v>
      </c>
      <c r="C10" s="85" t="s">
        <v>18</v>
      </c>
      <c r="D10" s="78">
        <v>1086</v>
      </c>
      <c r="E10" s="79">
        <v>8</v>
      </c>
      <c r="F10" s="13">
        <v>1</v>
      </c>
      <c r="G10" s="80"/>
      <c r="H10" s="79"/>
      <c r="I10" s="13">
        <v>1</v>
      </c>
      <c r="J10" s="80">
        <v>6</v>
      </c>
      <c r="K10" s="79"/>
      <c r="L10" s="13">
        <v>1</v>
      </c>
      <c r="M10" s="80">
        <v>1</v>
      </c>
      <c r="N10" s="79">
        <v>12</v>
      </c>
      <c r="O10" s="13">
        <v>1</v>
      </c>
      <c r="P10" s="80"/>
      <c r="Q10" s="79"/>
      <c r="R10" s="13">
        <v>1</v>
      </c>
      <c r="S10" s="80">
        <v>9</v>
      </c>
      <c r="T10" s="79">
        <v>13</v>
      </c>
      <c r="U10" s="13">
        <v>1</v>
      </c>
      <c r="V10" s="80"/>
      <c r="W10" s="14">
        <f t="shared" si="0"/>
        <v>6</v>
      </c>
    </row>
    <row r="11" spans="1:23">
      <c r="A11" s="75">
        <f t="shared" si="1"/>
        <v>8</v>
      </c>
      <c r="B11" s="85" t="s">
        <v>10</v>
      </c>
      <c r="C11" s="85" t="s">
        <v>6</v>
      </c>
      <c r="D11" s="78">
        <v>1270</v>
      </c>
      <c r="E11" s="79"/>
      <c r="F11" s="13">
        <v>3</v>
      </c>
      <c r="G11" s="80">
        <v>7</v>
      </c>
      <c r="H11" s="79">
        <v>5</v>
      </c>
      <c r="I11" s="13">
        <v>3</v>
      </c>
      <c r="J11" s="80"/>
      <c r="K11" s="79"/>
      <c r="L11" s="13">
        <v>1</v>
      </c>
      <c r="M11" s="80">
        <v>3</v>
      </c>
      <c r="N11" s="79">
        <v>10</v>
      </c>
      <c r="O11" s="13">
        <v>1</v>
      </c>
      <c r="P11" s="80"/>
      <c r="Q11" s="79"/>
      <c r="R11" s="13">
        <v>1</v>
      </c>
      <c r="S11" s="80">
        <v>11</v>
      </c>
      <c r="T11" s="79">
        <v>4</v>
      </c>
      <c r="U11" s="13">
        <v>1</v>
      </c>
      <c r="V11" s="80"/>
      <c r="W11" s="14">
        <f t="shared" si="0"/>
        <v>10</v>
      </c>
    </row>
    <row r="12" spans="1:23">
      <c r="A12" s="75">
        <f t="shared" si="1"/>
        <v>9</v>
      </c>
      <c r="B12" s="85" t="s">
        <v>61</v>
      </c>
      <c r="C12" s="85" t="s">
        <v>1</v>
      </c>
      <c r="D12" s="78">
        <v>1317</v>
      </c>
      <c r="E12" s="79">
        <v>10</v>
      </c>
      <c r="F12" s="13">
        <v>1</v>
      </c>
      <c r="G12" s="80"/>
      <c r="H12" s="79"/>
      <c r="I12" s="13">
        <v>3</v>
      </c>
      <c r="J12" s="80">
        <v>12</v>
      </c>
      <c r="K12" s="79"/>
      <c r="L12" s="13">
        <v>1</v>
      </c>
      <c r="M12" s="80">
        <v>6</v>
      </c>
      <c r="N12" s="79">
        <v>14</v>
      </c>
      <c r="O12" s="13">
        <v>1</v>
      </c>
      <c r="P12" s="80"/>
      <c r="Q12" s="79">
        <v>7</v>
      </c>
      <c r="R12" s="13">
        <v>3</v>
      </c>
      <c r="S12" s="80"/>
      <c r="T12" s="79"/>
      <c r="U12" s="13">
        <v>3</v>
      </c>
      <c r="V12" s="80">
        <v>16</v>
      </c>
      <c r="W12" s="14">
        <f t="shared" si="0"/>
        <v>12</v>
      </c>
    </row>
    <row r="13" spans="1:23">
      <c r="A13" s="75">
        <f t="shared" si="1"/>
        <v>10</v>
      </c>
      <c r="B13" s="85" t="s">
        <v>49</v>
      </c>
      <c r="C13" s="85" t="s">
        <v>4</v>
      </c>
      <c r="D13" s="78">
        <v>1468</v>
      </c>
      <c r="E13" s="79"/>
      <c r="F13" s="13">
        <v>3</v>
      </c>
      <c r="G13" s="80">
        <v>9</v>
      </c>
      <c r="H13" s="79">
        <v>11</v>
      </c>
      <c r="I13" s="13">
        <v>3</v>
      </c>
      <c r="J13" s="80"/>
      <c r="K13" s="79">
        <v>15</v>
      </c>
      <c r="L13" s="13">
        <v>1</v>
      </c>
      <c r="M13" s="80"/>
      <c r="N13" s="79"/>
      <c r="O13" s="13">
        <v>3</v>
      </c>
      <c r="P13" s="80">
        <v>8</v>
      </c>
      <c r="Q13" s="79"/>
      <c r="R13" s="13">
        <v>1</v>
      </c>
      <c r="S13" s="80">
        <v>3</v>
      </c>
      <c r="T13" s="79">
        <v>2</v>
      </c>
      <c r="U13" s="13">
        <v>3</v>
      </c>
      <c r="V13" s="80"/>
      <c r="W13" s="14">
        <f t="shared" si="0"/>
        <v>14</v>
      </c>
    </row>
    <row r="14" spans="1:23">
      <c r="A14" s="75">
        <f t="shared" si="1"/>
        <v>11</v>
      </c>
      <c r="B14" s="85" t="s">
        <v>60</v>
      </c>
      <c r="C14" s="85" t="s">
        <v>1</v>
      </c>
      <c r="D14" s="78">
        <v>1329</v>
      </c>
      <c r="E14" s="79">
        <v>12</v>
      </c>
      <c r="F14" s="13">
        <v>3</v>
      </c>
      <c r="G14" s="80"/>
      <c r="H14" s="79"/>
      <c r="I14" s="13">
        <v>1</v>
      </c>
      <c r="J14" s="80">
        <v>10</v>
      </c>
      <c r="K14" s="79"/>
      <c r="L14" s="13">
        <v>2</v>
      </c>
      <c r="M14" s="80">
        <v>5</v>
      </c>
      <c r="N14" s="79">
        <v>13</v>
      </c>
      <c r="O14" s="13">
        <v>3</v>
      </c>
      <c r="P14" s="80"/>
      <c r="Q14" s="79">
        <v>8</v>
      </c>
      <c r="R14" s="13">
        <v>3</v>
      </c>
      <c r="S14" s="80"/>
      <c r="T14" s="79"/>
      <c r="U14" s="13">
        <v>2</v>
      </c>
      <c r="V14" s="80">
        <v>15</v>
      </c>
      <c r="W14" s="14">
        <f t="shared" si="0"/>
        <v>14</v>
      </c>
    </row>
    <row r="15" spans="1:23">
      <c r="A15" s="75">
        <f t="shared" si="1"/>
        <v>12</v>
      </c>
      <c r="B15" s="85" t="s">
        <v>53</v>
      </c>
      <c r="C15" s="85" t="s">
        <v>22</v>
      </c>
      <c r="D15" s="78">
        <v>1232</v>
      </c>
      <c r="E15" s="79"/>
      <c r="F15" s="13">
        <v>1</v>
      </c>
      <c r="G15" s="80">
        <v>11</v>
      </c>
      <c r="H15" s="79">
        <v>9</v>
      </c>
      <c r="I15" s="13">
        <v>1</v>
      </c>
      <c r="J15" s="80"/>
      <c r="K15" s="79"/>
      <c r="L15" s="13">
        <v>1</v>
      </c>
      <c r="M15" s="80">
        <v>16</v>
      </c>
      <c r="N15" s="79"/>
      <c r="O15" s="13">
        <v>3</v>
      </c>
      <c r="P15" s="80">
        <v>7</v>
      </c>
      <c r="Q15" s="79">
        <v>14</v>
      </c>
      <c r="R15" s="13">
        <v>1</v>
      </c>
      <c r="S15" s="80"/>
      <c r="T15" s="79"/>
      <c r="U15" s="13">
        <v>1</v>
      </c>
      <c r="V15" s="80">
        <v>1</v>
      </c>
      <c r="W15" s="14">
        <f t="shared" si="0"/>
        <v>8</v>
      </c>
    </row>
    <row r="16" spans="1:23">
      <c r="A16" s="75">
        <f t="shared" si="1"/>
        <v>13</v>
      </c>
      <c r="B16" s="85" t="s">
        <v>59</v>
      </c>
      <c r="C16" s="85" t="s">
        <v>1</v>
      </c>
      <c r="D16" s="78">
        <v>1285</v>
      </c>
      <c r="E16" s="79">
        <v>14</v>
      </c>
      <c r="F16" s="13">
        <v>3</v>
      </c>
      <c r="G16" s="80"/>
      <c r="H16" s="79">
        <v>15</v>
      </c>
      <c r="I16" s="13">
        <v>1</v>
      </c>
      <c r="J16" s="80"/>
      <c r="K16" s="79"/>
      <c r="L16" s="13">
        <v>1</v>
      </c>
      <c r="M16" s="80">
        <v>4</v>
      </c>
      <c r="N16" s="79"/>
      <c r="O16" s="13">
        <v>1</v>
      </c>
      <c r="P16" s="80">
        <v>11</v>
      </c>
      <c r="Q16" s="79">
        <v>1</v>
      </c>
      <c r="R16" s="13">
        <v>3</v>
      </c>
      <c r="S16" s="80"/>
      <c r="T16" s="79"/>
      <c r="U16" s="13">
        <v>3</v>
      </c>
      <c r="V16" s="80">
        <v>7</v>
      </c>
      <c r="W16" s="14">
        <f t="shared" si="0"/>
        <v>12</v>
      </c>
    </row>
    <row r="17" spans="1:23">
      <c r="A17" s="75">
        <f t="shared" si="1"/>
        <v>14</v>
      </c>
      <c r="B17" s="85" t="s">
        <v>47</v>
      </c>
      <c r="C17" s="85" t="s">
        <v>4</v>
      </c>
      <c r="D17" s="78">
        <v>1460</v>
      </c>
      <c r="E17" s="79"/>
      <c r="F17" s="13">
        <v>1</v>
      </c>
      <c r="G17" s="80">
        <v>13</v>
      </c>
      <c r="H17" s="79">
        <v>16</v>
      </c>
      <c r="I17" s="13">
        <v>3</v>
      </c>
      <c r="J17" s="80"/>
      <c r="K17" s="79">
        <v>2</v>
      </c>
      <c r="L17" s="13">
        <v>1</v>
      </c>
      <c r="M17" s="80"/>
      <c r="N17" s="79"/>
      <c r="O17" s="13">
        <v>3</v>
      </c>
      <c r="P17" s="80">
        <v>9</v>
      </c>
      <c r="Q17" s="79"/>
      <c r="R17" s="13">
        <v>3</v>
      </c>
      <c r="S17" s="80">
        <v>12</v>
      </c>
      <c r="T17" s="79"/>
      <c r="U17" s="13">
        <v>1</v>
      </c>
      <c r="V17" s="80">
        <v>6</v>
      </c>
      <c r="W17" s="14">
        <f t="shared" si="0"/>
        <v>12</v>
      </c>
    </row>
    <row r="18" spans="1:23">
      <c r="A18" s="75">
        <f t="shared" si="1"/>
        <v>15</v>
      </c>
      <c r="B18" s="85" t="s">
        <v>13</v>
      </c>
      <c r="C18" s="85" t="s">
        <v>6</v>
      </c>
      <c r="D18" s="78">
        <v>1551</v>
      </c>
      <c r="E18" s="79">
        <v>16</v>
      </c>
      <c r="F18" s="13">
        <v>3</v>
      </c>
      <c r="G18" s="80"/>
      <c r="H18" s="79"/>
      <c r="I18" s="13">
        <v>3</v>
      </c>
      <c r="J18" s="80">
        <v>13</v>
      </c>
      <c r="K18" s="79"/>
      <c r="L18" s="13">
        <v>3</v>
      </c>
      <c r="M18" s="80">
        <v>10</v>
      </c>
      <c r="N18" s="79">
        <v>3</v>
      </c>
      <c r="O18" s="13">
        <v>1</v>
      </c>
      <c r="P18" s="80"/>
      <c r="Q18" s="79">
        <v>6</v>
      </c>
      <c r="R18" s="13">
        <v>3</v>
      </c>
      <c r="S18" s="80"/>
      <c r="T18" s="79">
        <v>11</v>
      </c>
      <c r="U18" s="13">
        <v>2</v>
      </c>
      <c r="V18" s="80"/>
      <c r="W18" s="14">
        <f t="shared" si="0"/>
        <v>15</v>
      </c>
    </row>
    <row r="19" spans="1:23">
      <c r="A19" s="87">
        <f t="shared" si="1"/>
        <v>16</v>
      </c>
      <c r="B19" s="88" t="s">
        <v>17</v>
      </c>
      <c r="C19" s="88" t="s">
        <v>14</v>
      </c>
      <c r="D19" s="89">
        <v>1216</v>
      </c>
      <c r="E19" s="90"/>
      <c r="F19" s="15">
        <v>1</v>
      </c>
      <c r="G19" s="91">
        <v>15</v>
      </c>
      <c r="H19" s="90"/>
      <c r="I19" s="15">
        <v>1</v>
      </c>
      <c r="J19" s="91">
        <v>14</v>
      </c>
      <c r="K19" s="90">
        <v>12</v>
      </c>
      <c r="L19" s="15">
        <v>3</v>
      </c>
      <c r="M19" s="91"/>
      <c r="N19" s="90">
        <v>1</v>
      </c>
      <c r="O19" s="15">
        <v>3</v>
      </c>
      <c r="P19" s="91"/>
      <c r="Q19" s="90"/>
      <c r="R19" s="15">
        <v>1</v>
      </c>
      <c r="S19" s="91">
        <v>2</v>
      </c>
      <c r="T19" s="90">
        <v>9</v>
      </c>
      <c r="U19" s="15">
        <v>1</v>
      </c>
      <c r="V19" s="91"/>
      <c r="W19" s="16">
        <f t="shared" si="0"/>
        <v>10</v>
      </c>
    </row>
  </sheetData>
  <printOptions horizontalCentered="1" gridLines="1" gridLinesSet="0"/>
  <pageMargins left="0.78740157480314965" right="0.78740157480314965" top="1.44" bottom="0.98425196850393704" header="0.51181102362204722" footer="0.51181102362204722"/>
  <pageSetup paperSize="9" scale="125" orientation="landscape" horizontalDpi="4294967292" verticalDpi="196" r:id="rId1"/>
  <headerFooter alignWithMargins="0">
    <oddHeader>&amp;C&amp;18&amp;A</oddHeader>
    <oddFooter>&amp;L&amp;8&amp;F, RTh,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H2" sqref="H2:H12"/>
    </sheetView>
  </sheetViews>
  <sheetFormatPr defaultRowHeight="12.75"/>
  <cols>
    <col min="1" max="1" width="2.7109375" style="6" customWidth="1"/>
    <col min="2" max="2" width="19.85546875" style="6" customWidth="1"/>
    <col min="3" max="3" width="16.42578125" style="6" customWidth="1"/>
    <col min="4" max="4" width="4.85546875" style="6" customWidth="1"/>
    <col min="5" max="5" width="6.42578125" style="6" customWidth="1"/>
    <col min="6" max="6" width="6" style="6" bestFit="1" customWidth="1"/>
    <col min="7" max="7" width="5.5703125" style="6" bestFit="1" customWidth="1"/>
    <col min="8" max="8" width="4.28515625" bestFit="1" customWidth="1"/>
  </cols>
  <sheetData>
    <row r="1" spans="1:8" ht="16.5" thickTop="1">
      <c r="A1" s="232"/>
      <c r="B1" s="111" t="s">
        <v>112</v>
      </c>
      <c r="C1" s="195"/>
      <c r="D1" s="113"/>
      <c r="E1" s="113"/>
      <c r="F1" s="113"/>
      <c r="G1" s="113"/>
      <c r="H1" s="160"/>
    </row>
    <row r="2" spans="1:8" ht="15">
      <c r="A2" s="233"/>
      <c r="B2" s="161" t="s">
        <v>104</v>
      </c>
      <c r="C2" s="135" t="s">
        <v>101</v>
      </c>
      <c r="D2" s="131" t="s">
        <v>102</v>
      </c>
      <c r="E2" s="210" t="s">
        <v>0</v>
      </c>
      <c r="F2" s="133" t="s">
        <v>103</v>
      </c>
      <c r="G2" s="133" t="s">
        <v>110</v>
      </c>
      <c r="H2" s="134" t="s">
        <v>115</v>
      </c>
    </row>
    <row r="3" spans="1:8">
      <c r="A3" s="191">
        <v>1</v>
      </c>
      <c r="B3" s="209" t="s">
        <v>5</v>
      </c>
      <c r="C3" s="196" t="s">
        <v>6</v>
      </c>
      <c r="D3" s="196">
        <v>2154</v>
      </c>
      <c r="E3" s="193">
        <v>5.5</v>
      </c>
      <c r="F3" s="193"/>
      <c r="G3" s="193" t="s">
        <v>114</v>
      </c>
      <c r="H3" s="194" t="s">
        <v>116</v>
      </c>
    </row>
    <row r="4" spans="1:8">
      <c r="A4" s="118">
        <v>2</v>
      </c>
      <c r="B4" s="208" t="s">
        <v>44</v>
      </c>
      <c r="C4" s="101" t="s">
        <v>4</v>
      </c>
      <c r="D4" s="101">
        <v>1864</v>
      </c>
      <c r="E4" s="102">
        <v>4.5</v>
      </c>
      <c r="F4" s="102">
        <v>18</v>
      </c>
      <c r="G4" s="102">
        <v>1993</v>
      </c>
      <c r="H4" s="190" t="s">
        <v>117</v>
      </c>
    </row>
    <row r="5" spans="1:8">
      <c r="A5" s="118">
        <v>3</v>
      </c>
      <c r="B5" s="208" t="s">
        <v>86</v>
      </c>
      <c r="C5" s="101" t="s">
        <v>12</v>
      </c>
      <c r="D5" s="101">
        <v>1809</v>
      </c>
      <c r="E5" s="102">
        <v>4.5</v>
      </c>
      <c r="F5" s="102">
        <v>16</v>
      </c>
      <c r="G5" s="102" t="s">
        <v>114</v>
      </c>
      <c r="H5" s="190" t="s">
        <v>118</v>
      </c>
    </row>
    <row r="6" spans="1:8">
      <c r="A6" s="118">
        <v>4</v>
      </c>
      <c r="B6" s="208" t="s">
        <v>56</v>
      </c>
      <c r="C6" s="101" t="s">
        <v>1</v>
      </c>
      <c r="D6" s="101">
        <v>1902</v>
      </c>
      <c r="E6" s="102">
        <v>4</v>
      </c>
      <c r="F6" s="102"/>
      <c r="G6" s="102" t="s">
        <v>114</v>
      </c>
      <c r="H6" s="190" t="s">
        <v>119</v>
      </c>
    </row>
    <row r="7" spans="1:8">
      <c r="A7" s="123">
        <v>5</v>
      </c>
      <c r="B7" s="93" t="s">
        <v>87</v>
      </c>
      <c r="C7" s="78" t="s">
        <v>88</v>
      </c>
      <c r="D7" s="78">
        <v>1677</v>
      </c>
      <c r="E7" s="14">
        <v>2.5</v>
      </c>
      <c r="F7" s="14"/>
      <c r="G7" s="14" t="s">
        <v>114</v>
      </c>
      <c r="H7" s="162"/>
    </row>
    <row r="8" spans="1:8">
      <c r="A8" s="123">
        <v>6</v>
      </c>
      <c r="B8" s="93" t="s">
        <v>89</v>
      </c>
      <c r="C8" s="78" t="s">
        <v>90</v>
      </c>
      <c r="D8" s="78">
        <v>1771</v>
      </c>
      <c r="E8" s="14">
        <v>2</v>
      </c>
      <c r="F8" s="14">
        <v>18</v>
      </c>
      <c r="G8" s="14" t="s">
        <v>114</v>
      </c>
      <c r="H8" s="162"/>
    </row>
    <row r="9" spans="1:8">
      <c r="A9" s="123">
        <v>7</v>
      </c>
      <c r="B9" s="93" t="s">
        <v>37</v>
      </c>
      <c r="C9" s="78" t="s">
        <v>9</v>
      </c>
      <c r="D9" s="78" t="s">
        <v>38</v>
      </c>
      <c r="E9" s="14">
        <v>2</v>
      </c>
      <c r="F9" s="14">
        <v>15</v>
      </c>
      <c r="G9" s="14" t="s">
        <v>114</v>
      </c>
      <c r="H9" s="162"/>
    </row>
    <row r="10" spans="1:8">
      <c r="A10" s="123">
        <v>8</v>
      </c>
      <c r="B10" s="93" t="s">
        <v>57</v>
      </c>
      <c r="C10" s="78" t="s">
        <v>1</v>
      </c>
      <c r="D10" s="78">
        <v>1389</v>
      </c>
      <c r="E10" s="14">
        <v>2</v>
      </c>
      <c r="F10" s="14">
        <v>14.5</v>
      </c>
      <c r="G10" s="14" t="s">
        <v>114</v>
      </c>
      <c r="H10" s="162"/>
    </row>
    <row r="11" spans="1:8">
      <c r="A11" s="118">
        <v>9</v>
      </c>
      <c r="B11" s="208" t="s">
        <v>58</v>
      </c>
      <c r="C11" s="101" t="s">
        <v>1</v>
      </c>
      <c r="D11" s="101">
        <v>1323</v>
      </c>
      <c r="E11" s="102">
        <v>1</v>
      </c>
      <c r="F11" s="102"/>
      <c r="G11" s="102">
        <v>1996</v>
      </c>
      <c r="H11" s="190" t="s">
        <v>120</v>
      </c>
    </row>
    <row r="12" spans="1:8" ht="13.5" thickBot="1">
      <c r="A12" s="126">
        <v>10</v>
      </c>
      <c r="B12" s="234" t="s">
        <v>52</v>
      </c>
      <c r="C12" s="128" t="s">
        <v>22</v>
      </c>
      <c r="D12" s="128">
        <v>1951</v>
      </c>
      <c r="E12" s="129">
        <v>2</v>
      </c>
      <c r="F12" s="235" t="s">
        <v>123</v>
      </c>
      <c r="G12" s="129" t="s">
        <v>114</v>
      </c>
      <c r="H12" s="164"/>
    </row>
    <row r="13" spans="1:8" ht="13.5" thickTop="1"/>
  </sheetData>
  <sortState ref="A3:P11">
    <sortCondition descending="1" ref="E3:E11"/>
    <sortCondition descending="1" ref="F3:F11"/>
  </sortState>
  <pageMargins left="0.70866141732283472" right="0.70866141732283472" top="0.74803149606299213" bottom="0.74803149606299213" header="0.31496062992125984" footer="0.31496062992125984"/>
  <pageSetup paperSize="9" scale="15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4"/>
  <sheetViews>
    <sheetView workbookViewId="0">
      <selection activeCell="L21" sqref="L21"/>
    </sheetView>
  </sheetViews>
  <sheetFormatPr defaultRowHeight="12.75"/>
  <cols>
    <col min="1" max="1" width="2.7109375" style="6" customWidth="1"/>
    <col min="2" max="2" width="18.140625" style="6" customWidth="1"/>
    <col min="3" max="3" width="16.42578125" style="6" customWidth="1"/>
    <col min="4" max="4" width="4.85546875" style="6" customWidth="1"/>
    <col min="5" max="5" width="1.42578125" style="83" customWidth="1"/>
    <col min="6" max="6" width="3.7109375" style="6" customWidth="1"/>
    <col min="7" max="8" width="1.42578125" style="83" customWidth="1"/>
    <col min="9" max="9" width="3.7109375" style="6" customWidth="1"/>
    <col min="10" max="11" width="1.42578125" style="83" customWidth="1"/>
    <col min="12" max="12" width="3.7109375" style="6" customWidth="1"/>
    <col min="13" max="14" width="1.42578125" style="83" customWidth="1"/>
    <col min="15" max="15" width="3.7109375" style="6" customWidth="1"/>
    <col min="16" max="17" width="1.42578125" style="83" customWidth="1"/>
    <col min="18" max="18" width="3.7109375" style="6" customWidth="1"/>
    <col min="19" max="20" width="1.42578125" style="83" customWidth="1"/>
    <col min="21" max="21" width="3.7109375" style="6" customWidth="1"/>
    <col min="22" max="22" width="1.42578125" style="83" customWidth="1"/>
    <col min="23" max="23" width="6.42578125" style="6" customWidth="1"/>
    <col min="24" max="16384" width="9.140625" style="6"/>
  </cols>
  <sheetData>
    <row r="1" spans="1:23" ht="15.75">
      <c r="A1" s="238"/>
      <c r="B1" s="239"/>
      <c r="C1" s="17"/>
      <c r="D1" s="58"/>
      <c r="E1" s="201" t="s">
        <v>100</v>
      </c>
      <c r="F1" s="202"/>
      <c r="G1" s="203"/>
      <c r="H1" s="201"/>
      <c r="I1" s="202"/>
      <c r="J1" s="203"/>
      <c r="K1" s="201"/>
      <c r="L1" s="202"/>
      <c r="M1" s="203"/>
      <c r="N1" s="201"/>
      <c r="O1" s="202"/>
      <c r="P1" s="203"/>
      <c r="Q1" s="201"/>
      <c r="R1" s="202"/>
      <c r="S1" s="203"/>
      <c r="T1" s="201"/>
      <c r="U1" s="202"/>
      <c r="V1" s="203"/>
      <c r="W1" s="61"/>
    </row>
    <row r="2" spans="1:23">
      <c r="A2" s="240" t="s">
        <v>104</v>
      </c>
      <c r="B2" s="241"/>
      <c r="C2" s="61"/>
      <c r="D2" s="58"/>
      <c r="E2" s="204"/>
      <c r="F2" s="192">
        <v>1</v>
      </c>
      <c r="G2" s="205"/>
      <c r="H2" s="204"/>
      <c r="I2" s="192">
        <v>2</v>
      </c>
      <c r="J2" s="205"/>
      <c r="K2" s="204"/>
      <c r="L2" s="192">
        <v>3</v>
      </c>
      <c r="M2" s="205"/>
      <c r="N2" s="204"/>
      <c r="O2" s="192">
        <v>4</v>
      </c>
      <c r="P2" s="205"/>
      <c r="Q2" s="204"/>
      <c r="R2" s="192">
        <v>5</v>
      </c>
      <c r="S2" s="205"/>
      <c r="T2" s="204"/>
      <c r="U2" s="192">
        <v>6</v>
      </c>
      <c r="V2" s="205"/>
      <c r="W2" s="61"/>
    </row>
    <row r="3" spans="1:23">
      <c r="A3" s="242"/>
      <c r="B3" s="243"/>
      <c r="C3" s="65" t="s">
        <v>101</v>
      </c>
      <c r="D3" s="65" t="s">
        <v>102</v>
      </c>
      <c r="E3" s="155">
        <v>41664</v>
      </c>
      <c r="F3" s="156"/>
      <c r="G3" s="157"/>
      <c r="H3" s="155">
        <v>41664</v>
      </c>
      <c r="I3" s="156"/>
      <c r="J3" s="157"/>
      <c r="K3" s="155">
        <v>41664</v>
      </c>
      <c r="L3" s="156"/>
      <c r="M3" s="157"/>
      <c r="N3" s="155">
        <v>41665</v>
      </c>
      <c r="O3" s="156"/>
      <c r="P3" s="157"/>
      <c r="Q3" s="155">
        <v>41665</v>
      </c>
      <c r="R3" s="156"/>
      <c r="S3" s="157"/>
      <c r="T3" s="155">
        <v>41665</v>
      </c>
      <c r="U3" s="156"/>
      <c r="V3" s="157"/>
      <c r="W3" s="69" t="s">
        <v>0</v>
      </c>
    </row>
    <row r="4" spans="1:23">
      <c r="A4" s="70">
        <v>1</v>
      </c>
      <c r="B4" s="92" t="s">
        <v>58</v>
      </c>
      <c r="C4" s="72" t="s">
        <v>1</v>
      </c>
      <c r="D4" s="72">
        <v>1323</v>
      </c>
      <c r="E4" s="73">
        <v>2</v>
      </c>
      <c r="F4" s="11">
        <v>0</v>
      </c>
      <c r="G4" s="74"/>
      <c r="H4" s="73"/>
      <c r="I4" s="11">
        <v>0</v>
      </c>
      <c r="J4" s="74">
        <v>7</v>
      </c>
      <c r="K4" s="73">
        <v>5</v>
      </c>
      <c r="L4" s="11">
        <v>0</v>
      </c>
      <c r="M4" s="74"/>
      <c r="N4" s="73"/>
      <c r="O4" s="11">
        <v>1</v>
      </c>
      <c r="P4" s="206">
        <v>11</v>
      </c>
      <c r="Q4" s="73"/>
      <c r="R4" s="11">
        <v>0</v>
      </c>
      <c r="S4" s="74">
        <v>8</v>
      </c>
      <c r="T4" s="73">
        <v>6</v>
      </c>
      <c r="U4" s="11">
        <v>0</v>
      </c>
      <c r="V4" s="74"/>
      <c r="W4" s="12">
        <f>IF(F4="","",F4+I4+L4+O4+R4+U4)</f>
        <v>1</v>
      </c>
    </row>
    <row r="5" spans="1:23">
      <c r="A5" s="75">
        <v>2</v>
      </c>
      <c r="B5" s="93" t="s">
        <v>44</v>
      </c>
      <c r="C5" s="78" t="s">
        <v>4</v>
      </c>
      <c r="D5" s="78">
        <v>1864</v>
      </c>
      <c r="E5" s="79"/>
      <c r="F5" s="13">
        <v>1</v>
      </c>
      <c r="G5" s="80">
        <v>1</v>
      </c>
      <c r="H5" s="79">
        <v>4</v>
      </c>
      <c r="I5" s="13">
        <v>0</v>
      </c>
      <c r="J5" s="80"/>
      <c r="K5" s="79">
        <v>7</v>
      </c>
      <c r="L5" s="13">
        <v>1</v>
      </c>
      <c r="M5" s="80"/>
      <c r="N5" s="79"/>
      <c r="O5" s="13">
        <v>0.5</v>
      </c>
      <c r="P5" s="80">
        <v>6</v>
      </c>
      <c r="Q5" s="79"/>
      <c r="R5" s="13">
        <v>1</v>
      </c>
      <c r="S5" s="80">
        <v>5</v>
      </c>
      <c r="T5" s="79">
        <v>9</v>
      </c>
      <c r="U5" s="13">
        <v>1</v>
      </c>
      <c r="V5" s="80"/>
      <c r="W5" s="14">
        <f>IF(F5="","",F5+I5+L5+O5+R5+U5)</f>
        <v>4.5</v>
      </c>
    </row>
    <row r="6" spans="1:23">
      <c r="A6" s="75">
        <v>3</v>
      </c>
      <c r="B6" s="93" t="s">
        <v>57</v>
      </c>
      <c r="C6" s="78" t="s">
        <v>1</v>
      </c>
      <c r="D6" s="78">
        <v>1389</v>
      </c>
      <c r="E6" s="79">
        <v>4</v>
      </c>
      <c r="F6" s="13">
        <v>0</v>
      </c>
      <c r="G6" s="80"/>
      <c r="H6" s="79"/>
      <c r="I6" s="13">
        <v>1</v>
      </c>
      <c r="J6" s="80">
        <v>8</v>
      </c>
      <c r="K6" s="79"/>
      <c r="L6" s="13">
        <v>0</v>
      </c>
      <c r="M6" s="80">
        <v>10</v>
      </c>
      <c r="N6" s="207">
        <v>11</v>
      </c>
      <c r="O6" s="13">
        <v>0</v>
      </c>
      <c r="P6" s="80"/>
      <c r="Q6" s="79"/>
      <c r="R6" s="13">
        <v>0</v>
      </c>
      <c r="S6" s="80">
        <v>6</v>
      </c>
      <c r="T6" s="79"/>
      <c r="U6" s="13">
        <v>1</v>
      </c>
      <c r="V6" s="97">
        <v>11</v>
      </c>
      <c r="W6" s="14">
        <f t="shared" ref="W6:W14" si="0">IF(F6="","",F6+I6+L6+O6+R6+U6)</f>
        <v>2</v>
      </c>
    </row>
    <row r="7" spans="1:23">
      <c r="A7" s="75">
        <v>4</v>
      </c>
      <c r="B7" s="93" t="s">
        <v>5</v>
      </c>
      <c r="C7" s="78" t="s">
        <v>6</v>
      </c>
      <c r="D7" s="78">
        <v>2154</v>
      </c>
      <c r="E7" s="79"/>
      <c r="F7" s="13">
        <v>1</v>
      </c>
      <c r="G7" s="80">
        <v>3</v>
      </c>
      <c r="H7" s="79"/>
      <c r="I7" s="13">
        <v>1</v>
      </c>
      <c r="J7" s="80">
        <v>2</v>
      </c>
      <c r="K7" s="79">
        <v>6</v>
      </c>
      <c r="L7" s="13">
        <v>1</v>
      </c>
      <c r="M7" s="80"/>
      <c r="N7" s="79">
        <v>10</v>
      </c>
      <c r="O7" s="13">
        <v>1</v>
      </c>
      <c r="P7" s="80"/>
      <c r="Q7" s="79">
        <v>7</v>
      </c>
      <c r="R7" s="13">
        <v>0.5</v>
      </c>
      <c r="S7" s="80"/>
      <c r="T7" s="79">
        <v>8</v>
      </c>
      <c r="U7" s="13">
        <v>1</v>
      </c>
      <c r="V7" s="80"/>
      <c r="W7" s="14">
        <f t="shared" si="0"/>
        <v>5.5</v>
      </c>
    </row>
    <row r="8" spans="1:23">
      <c r="A8" s="75">
        <v>5</v>
      </c>
      <c r="B8" s="93" t="s">
        <v>89</v>
      </c>
      <c r="C8" s="78" t="s">
        <v>90</v>
      </c>
      <c r="D8" s="78">
        <v>1771</v>
      </c>
      <c r="E8" s="79">
        <v>6</v>
      </c>
      <c r="F8" s="13">
        <v>0</v>
      </c>
      <c r="G8" s="80"/>
      <c r="H8" s="79">
        <v>9</v>
      </c>
      <c r="I8" s="13">
        <v>0</v>
      </c>
      <c r="J8" s="80"/>
      <c r="K8" s="79"/>
      <c r="L8" s="13">
        <v>1</v>
      </c>
      <c r="M8" s="80">
        <v>1</v>
      </c>
      <c r="N8" s="79"/>
      <c r="O8" s="13">
        <v>1</v>
      </c>
      <c r="P8" s="80">
        <v>8</v>
      </c>
      <c r="Q8" s="79">
        <v>2</v>
      </c>
      <c r="R8" s="13">
        <v>0</v>
      </c>
      <c r="S8" s="80"/>
      <c r="T8" s="79"/>
      <c r="U8" s="13">
        <v>0</v>
      </c>
      <c r="V8" s="80">
        <v>2</v>
      </c>
      <c r="W8" s="14">
        <f t="shared" si="0"/>
        <v>2</v>
      </c>
    </row>
    <row r="9" spans="1:23">
      <c r="A9" s="75">
        <v>6</v>
      </c>
      <c r="B9" s="93" t="s">
        <v>86</v>
      </c>
      <c r="C9" s="78" t="s">
        <v>12</v>
      </c>
      <c r="D9" s="78">
        <v>1809</v>
      </c>
      <c r="E9" s="79"/>
      <c r="F9" s="13">
        <v>1</v>
      </c>
      <c r="G9" s="80">
        <v>5</v>
      </c>
      <c r="H9" s="79">
        <v>10</v>
      </c>
      <c r="I9" s="13">
        <v>1</v>
      </c>
      <c r="J9" s="80"/>
      <c r="K9" s="79"/>
      <c r="L9" s="13">
        <v>0</v>
      </c>
      <c r="M9" s="80">
        <v>4</v>
      </c>
      <c r="N9" s="79">
        <v>2</v>
      </c>
      <c r="O9" s="13">
        <v>0.5</v>
      </c>
      <c r="P9" s="80"/>
      <c r="Q9" s="79">
        <v>3</v>
      </c>
      <c r="R9" s="13">
        <v>1</v>
      </c>
      <c r="S9" s="80"/>
      <c r="T9" s="79"/>
      <c r="U9" s="13">
        <v>1</v>
      </c>
      <c r="V9" s="80">
        <v>1</v>
      </c>
      <c r="W9" s="14">
        <f t="shared" si="0"/>
        <v>4.5</v>
      </c>
    </row>
    <row r="10" spans="1:23">
      <c r="A10" s="75">
        <v>7</v>
      </c>
      <c r="B10" s="93" t="s">
        <v>56</v>
      </c>
      <c r="C10" s="78" t="s">
        <v>1</v>
      </c>
      <c r="D10" s="78">
        <v>1902</v>
      </c>
      <c r="E10" s="79">
        <v>8</v>
      </c>
      <c r="F10" s="13">
        <v>0.5</v>
      </c>
      <c r="G10" s="80"/>
      <c r="H10" s="79">
        <v>1</v>
      </c>
      <c r="I10" s="13">
        <v>1</v>
      </c>
      <c r="J10" s="80"/>
      <c r="K10" s="79"/>
      <c r="L10" s="13">
        <v>0</v>
      </c>
      <c r="M10" s="80">
        <v>2</v>
      </c>
      <c r="N10" s="79">
        <v>9</v>
      </c>
      <c r="O10" s="13">
        <v>1</v>
      </c>
      <c r="P10" s="80"/>
      <c r="Q10" s="79"/>
      <c r="R10" s="13">
        <v>0.5</v>
      </c>
      <c r="S10" s="80">
        <v>4</v>
      </c>
      <c r="T10" s="79">
        <v>5</v>
      </c>
      <c r="U10" s="13">
        <v>1</v>
      </c>
      <c r="V10" s="80"/>
      <c r="W10" s="14">
        <f t="shared" si="0"/>
        <v>4</v>
      </c>
    </row>
    <row r="11" spans="1:23">
      <c r="A11" s="75">
        <v>8</v>
      </c>
      <c r="B11" s="93" t="s">
        <v>87</v>
      </c>
      <c r="C11" s="78" t="s">
        <v>88</v>
      </c>
      <c r="D11" s="78">
        <v>1677</v>
      </c>
      <c r="E11" s="79"/>
      <c r="F11" s="13">
        <v>0.5</v>
      </c>
      <c r="G11" s="80">
        <v>7</v>
      </c>
      <c r="H11" s="79">
        <v>3</v>
      </c>
      <c r="I11" s="13">
        <v>0</v>
      </c>
      <c r="J11" s="80"/>
      <c r="K11" s="79"/>
      <c r="L11" s="13">
        <v>1</v>
      </c>
      <c r="M11" s="80">
        <v>9</v>
      </c>
      <c r="N11" s="79">
        <v>5</v>
      </c>
      <c r="O11" s="13">
        <v>0</v>
      </c>
      <c r="P11" s="80"/>
      <c r="Q11" s="79">
        <v>1</v>
      </c>
      <c r="R11" s="13">
        <v>1</v>
      </c>
      <c r="S11" s="80"/>
      <c r="T11" s="79"/>
      <c r="U11" s="13">
        <v>0</v>
      </c>
      <c r="V11" s="80">
        <v>4</v>
      </c>
      <c r="W11" s="14">
        <f t="shared" si="0"/>
        <v>2.5</v>
      </c>
    </row>
    <row r="12" spans="1:23">
      <c r="A12" s="75">
        <v>9</v>
      </c>
      <c r="B12" s="93" t="s">
        <v>37</v>
      </c>
      <c r="C12" s="78" t="s">
        <v>9</v>
      </c>
      <c r="D12" s="78" t="s">
        <v>38</v>
      </c>
      <c r="E12" s="79">
        <v>10</v>
      </c>
      <c r="F12" s="13">
        <v>0</v>
      </c>
      <c r="G12" s="80"/>
      <c r="H12" s="79"/>
      <c r="I12" s="13">
        <v>1</v>
      </c>
      <c r="J12" s="80">
        <v>5</v>
      </c>
      <c r="K12" s="79">
        <v>8</v>
      </c>
      <c r="L12" s="13">
        <v>0</v>
      </c>
      <c r="M12" s="80"/>
      <c r="N12" s="79"/>
      <c r="O12" s="13">
        <v>0</v>
      </c>
      <c r="P12" s="80">
        <v>7</v>
      </c>
      <c r="Q12" s="79"/>
      <c r="R12" s="13">
        <v>1</v>
      </c>
      <c r="S12" s="97">
        <v>11</v>
      </c>
      <c r="T12" s="79"/>
      <c r="U12" s="13">
        <v>0</v>
      </c>
      <c r="V12" s="80">
        <v>2</v>
      </c>
      <c r="W12" s="14">
        <f t="shared" si="0"/>
        <v>2</v>
      </c>
    </row>
    <row r="13" spans="1:23">
      <c r="A13" s="87">
        <v>10</v>
      </c>
      <c r="B13" s="158" t="s">
        <v>52</v>
      </c>
      <c r="C13" s="89" t="s">
        <v>22</v>
      </c>
      <c r="D13" s="89">
        <v>1951</v>
      </c>
      <c r="E13" s="90"/>
      <c r="F13" s="15">
        <v>1</v>
      </c>
      <c r="G13" s="91">
        <v>9</v>
      </c>
      <c r="H13" s="90"/>
      <c r="I13" s="15">
        <v>0</v>
      </c>
      <c r="J13" s="91">
        <v>6</v>
      </c>
      <c r="K13" s="90">
        <v>3</v>
      </c>
      <c r="L13" s="15">
        <v>1</v>
      </c>
      <c r="M13" s="91"/>
      <c r="N13" s="197"/>
      <c r="O13" s="198">
        <v>0</v>
      </c>
      <c r="P13" s="199">
        <v>4</v>
      </c>
      <c r="Q13" s="197"/>
      <c r="R13" s="198"/>
      <c r="S13" s="199"/>
      <c r="T13" s="197"/>
      <c r="U13" s="198"/>
      <c r="V13" s="199"/>
      <c r="W13" s="16">
        <f t="shared" si="0"/>
        <v>2</v>
      </c>
    </row>
    <row r="14" spans="1:23" hidden="1">
      <c r="A14" s="6">
        <v>11</v>
      </c>
      <c r="W14" s="110" t="str">
        <f t="shared" si="0"/>
        <v/>
      </c>
    </row>
  </sheetData>
  <mergeCells count="2">
    <mergeCell ref="A1:B1"/>
    <mergeCell ref="A2:B3"/>
  </mergeCells>
  <printOptions horizontalCentered="1" gridLines="1" gridLinesSet="0"/>
  <pageMargins left="0.78740157480314965" right="0.78740157480314965" top="1.44" bottom="0.98425196850393704" header="0.51181102362204722" footer="0.51181102362204722"/>
  <pageSetup paperSize="9" scale="125" orientation="landscape" horizontalDpi="4294967292" verticalDpi="196" r:id="rId1"/>
  <headerFooter alignWithMargins="0">
    <oddHeader>&amp;C&amp;18&amp;A</oddHeader>
    <oddFooter>&amp;L&amp;8&amp;F, RTh,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4</vt:i4>
      </vt:variant>
    </vt:vector>
  </HeadingPairs>
  <TitlesOfParts>
    <vt:vector size="13" baseType="lpstr">
      <vt:lpstr>Anmälningsavgifter DM 2014</vt:lpstr>
      <vt:lpstr>Resultat kl Y</vt:lpstr>
      <vt:lpstr>Klass Y</vt:lpstr>
      <vt:lpstr>Resultat kl M</vt:lpstr>
      <vt:lpstr>Klass M</vt:lpstr>
      <vt:lpstr>Resultat kl K</vt:lpstr>
      <vt:lpstr>Klass K</vt:lpstr>
      <vt:lpstr>Resultat kl SJ</vt:lpstr>
      <vt:lpstr>Klass SJ</vt:lpstr>
      <vt:lpstr>'Klass K'!Utskriftsområde</vt:lpstr>
      <vt:lpstr>'Klass M'!Utskriftsområde</vt:lpstr>
      <vt:lpstr>'Klass SJ'!Utskriftsområde</vt:lpstr>
      <vt:lpstr>'Klass Y'!Utskriftsområde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Roland2</dc:creator>
  <cp:lastModifiedBy>Roland2</cp:lastModifiedBy>
  <cp:lastPrinted>2014-01-26T22:06:12Z</cp:lastPrinted>
  <dcterms:created xsi:type="dcterms:W3CDTF">2014-01-24T22:35:08Z</dcterms:created>
  <dcterms:modified xsi:type="dcterms:W3CDTF">2014-02-16T09:40:19Z</dcterms:modified>
</cp:coreProperties>
</file>