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30" windowWidth="8760" windowHeight="2925"/>
  </bookViews>
  <sheets>
    <sheet name="KM HT 2013" sheetId="1" r:id="rId1"/>
    <sheet name="Slutställning" sheetId="2" r:id="rId2"/>
    <sheet name="Blad1" sheetId="3" r:id="rId3"/>
  </sheets>
  <calcPr calcId="125725"/>
</workbook>
</file>

<file path=xl/calcChain.xml><?xml version="1.0" encoding="utf-8"?>
<calcChain xmlns="http://schemas.openxmlformats.org/spreadsheetml/2006/main">
  <c r="F18" i="1"/>
  <c r="F19"/>
  <c r="F20"/>
  <c r="F21"/>
  <c r="F22"/>
  <c r="F23"/>
  <c r="B23"/>
  <c r="B22"/>
  <c r="B21"/>
  <c r="B20"/>
  <c r="B19"/>
  <c r="B18"/>
  <c r="AA39" l="1"/>
  <c r="AA38"/>
  <c r="AA37"/>
  <c r="AA36"/>
  <c r="AA35"/>
  <c r="AA34"/>
  <c r="AA31"/>
  <c r="AA30"/>
  <c r="AA29"/>
  <c r="AA28"/>
  <c r="AA27"/>
  <c r="AA26"/>
  <c r="AA47"/>
  <c r="AA46"/>
  <c r="AA45"/>
  <c r="AA44"/>
  <c r="AA43"/>
  <c r="AA42"/>
  <c r="O47" l="1"/>
  <c r="O46"/>
  <c r="O44"/>
  <c r="O45"/>
  <c r="O43"/>
  <c r="O42"/>
  <c r="O39"/>
  <c r="O38"/>
  <c r="O37"/>
  <c r="O36"/>
  <c r="O35"/>
  <c r="O34"/>
  <c r="O29"/>
  <c r="O28"/>
  <c r="O31"/>
  <c r="O30"/>
  <c r="O27"/>
  <c r="O26"/>
  <c r="F47"/>
  <c r="F46"/>
  <c r="F45"/>
  <c r="F44"/>
  <c r="F43"/>
  <c r="F42"/>
  <c r="B46"/>
  <c r="B44"/>
  <c r="B43"/>
  <c r="B47"/>
  <c r="B45"/>
  <c r="B42"/>
  <c r="Z4"/>
  <c r="Z6"/>
  <c r="Z7"/>
  <c r="Z8"/>
  <c r="Z9"/>
  <c r="Z10"/>
  <c r="Z11"/>
  <c r="Z12"/>
  <c r="Z13"/>
  <c r="Z14"/>
  <c r="Z15"/>
  <c r="Z5"/>
  <c r="F39"/>
  <c r="F38"/>
  <c r="F37"/>
  <c r="F36"/>
  <c r="F35"/>
  <c r="F34"/>
  <c r="B39"/>
  <c r="B38"/>
  <c r="B37"/>
  <c r="B36"/>
  <c r="B35"/>
  <c r="B34"/>
  <c r="F27" l="1"/>
  <c r="F28"/>
  <c r="F29"/>
  <c r="F30"/>
  <c r="F31"/>
  <c r="F26"/>
  <c r="B31"/>
  <c r="B30"/>
  <c r="B27"/>
  <c r="B28"/>
  <c r="B29"/>
  <c r="B26"/>
  <c r="AI15"/>
  <c r="AI14"/>
  <c r="AI13"/>
  <c r="AI12"/>
  <c r="AI11"/>
  <c r="AI10"/>
  <c r="AI9"/>
  <c r="AI8"/>
  <c r="AI7"/>
  <c r="AI6"/>
  <c r="AI5"/>
  <c r="A5"/>
  <c r="A6" s="1"/>
  <c r="A7" s="1"/>
  <c r="A8" s="1"/>
  <c r="A9" s="1"/>
  <c r="A10" s="1"/>
  <c r="A11" s="1"/>
  <c r="A12" s="1"/>
  <c r="A13" s="1"/>
  <c r="AI4"/>
  <c r="AH4"/>
  <c r="AG4"/>
  <c r="AE4"/>
  <c r="AC5"/>
  <c r="AH5" l="1"/>
  <c r="AH7"/>
  <c r="AH8"/>
  <c r="AH11"/>
  <c r="AH12"/>
  <c r="AH13"/>
  <c r="AH14"/>
  <c r="AH15"/>
  <c r="A14"/>
  <c r="A15" s="1"/>
  <c r="AF4" s="1"/>
  <c r="AC8"/>
  <c r="AC10"/>
  <c r="AC11"/>
  <c r="AC14"/>
  <c r="AC4"/>
  <c r="AD5"/>
  <c r="AE5"/>
  <c r="AF5"/>
  <c r="AG5"/>
  <c r="AC7"/>
  <c r="AE6"/>
  <c r="AF6"/>
  <c r="AG6"/>
  <c r="AE7"/>
  <c r="AF7"/>
  <c r="AG7"/>
  <c r="AC9"/>
  <c r="AD8"/>
  <c r="AE8"/>
  <c r="AF8"/>
  <c r="AG8"/>
  <c r="AD9"/>
  <c r="AE9"/>
  <c r="AF9"/>
  <c r="AG9"/>
  <c r="AD10"/>
  <c r="AE10"/>
  <c r="AF10"/>
  <c r="AG10"/>
  <c r="AD11"/>
  <c r="AE11"/>
  <c r="AF11"/>
  <c r="AG11"/>
  <c r="AC13"/>
  <c r="AD12"/>
  <c r="AE12"/>
  <c r="AF12"/>
  <c r="AG12"/>
  <c r="AC12"/>
  <c r="AD13"/>
  <c r="AE13"/>
  <c r="AF13"/>
  <c r="AG13"/>
  <c r="AC15"/>
  <c r="AE14"/>
  <c r="AF14"/>
  <c r="AG14"/>
  <c r="AD15"/>
  <c r="AE15"/>
  <c r="AF15"/>
  <c r="AG15"/>
  <c r="AA15"/>
  <c r="AD14"/>
  <c r="AA14" s="1"/>
  <c r="AD6"/>
  <c r="AC6"/>
  <c r="AD4"/>
  <c r="AA4"/>
  <c r="AD7"/>
  <c r="AA7" s="1"/>
  <c r="AA12"/>
  <c r="AH10" l="1"/>
  <c r="AH9"/>
  <c r="AA9" s="1"/>
  <c r="AH6"/>
  <c r="AA6" s="1"/>
  <c r="AA5"/>
  <c r="AA13"/>
  <c r="AA11"/>
  <c r="AA10"/>
  <c r="AA8"/>
</calcChain>
</file>

<file path=xl/sharedStrings.xml><?xml version="1.0" encoding="utf-8"?>
<sst xmlns="http://schemas.openxmlformats.org/spreadsheetml/2006/main" count="67" uniqueCount="42">
  <si>
    <t>Rondlista och speldagar</t>
  </si>
  <si>
    <t>klubb</t>
  </si>
  <si>
    <t>rat</t>
  </si>
  <si>
    <t>Poäng</t>
  </si>
  <si>
    <t>Kval</t>
  </si>
  <si>
    <t>Plac</t>
  </si>
  <si>
    <t>Patrick Rask</t>
  </si>
  <si>
    <t>Leif Jonsson</t>
  </si>
  <si>
    <t>Per Eisele</t>
  </si>
  <si>
    <t>Oscar Hylén</t>
  </si>
  <si>
    <t>Jacob Jönsson</t>
  </si>
  <si>
    <t>Torkel Loman</t>
  </si>
  <si>
    <t>Gary Olsson</t>
  </si>
  <si>
    <t>Jimmy Simic</t>
  </si>
  <si>
    <t>Claes Jönsson</t>
  </si>
  <si>
    <t>Eric Leonardsson</t>
  </si>
  <si>
    <t>Jon Loman</t>
  </si>
  <si>
    <t>ROND 1</t>
  </si>
  <si>
    <t>KM 2013</t>
  </si>
  <si>
    <t>ROND 2</t>
  </si>
  <si>
    <t>Frirond (nr 12)</t>
  </si>
  <si>
    <t>uppskjuten</t>
  </si>
  <si>
    <t>ROND 3</t>
  </si>
  <si>
    <t>w.o.</t>
  </si>
  <si>
    <t>nr</t>
  </si>
  <si>
    <t>Nr är det ursprungliga lottningsnumret</t>
  </si>
  <si>
    <t>ROND 4</t>
  </si>
  <si>
    <t>ROND 5</t>
  </si>
  <si>
    <r>
      <rPr>
        <i/>
        <sz val="8"/>
        <color theme="0" tint="-0.249977111117893"/>
        <rFont val="Arial"/>
        <family val="2"/>
      </rPr>
      <t>28</t>
    </r>
    <r>
      <rPr>
        <i/>
        <sz val="8"/>
        <rFont val="Arial"/>
        <family val="2"/>
      </rPr>
      <t>-30okt</t>
    </r>
  </si>
  <si>
    <r>
      <rPr>
        <i/>
        <sz val="8"/>
        <color theme="0" tint="-0.249977111117893"/>
        <rFont val="Arial"/>
        <family val="2"/>
      </rPr>
      <t>14</t>
    </r>
    <r>
      <rPr>
        <i/>
        <sz val="8"/>
        <rFont val="Arial"/>
        <family val="2"/>
      </rPr>
      <t>-16okt</t>
    </r>
  </si>
  <si>
    <r>
      <rPr>
        <i/>
        <sz val="8"/>
        <color theme="0" tint="-0.249977111117893"/>
        <rFont val="Arial"/>
        <family val="2"/>
      </rPr>
      <t>16</t>
    </r>
    <r>
      <rPr>
        <i/>
        <sz val="8"/>
        <rFont val="Arial"/>
        <family val="2"/>
      </rPr>
      <t>-18sep</t>
    </r>
  </si>
  <si>
    <t>lnr</t>
  </si>
  <si>
    <t>ROND 6</t>
  </si>
  <si>
    <t>-</t>
  </si>
  <si>
    <t>F</t>
  </si>
  <si>
    <t>ROND 7 -  2 december</t>
  </si>
  <si>
    <t xml:space="preserve"> -- </t>
  </si>
  <si>
    <t>J1</t>
  </si>
  <si>
    <t>J2</t>
  </si>
  <si>
    <t>J3</t>
  </si>
  <si>
    <t>Nu är alla partier klara</t>
  </si>
  <si>
    <t>Grattis till alla pristagare!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</si>
</sst>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b/>
      <sz val="11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4"/>
      <name val="Arial"/>
      <family val="2"/>
    </font>
    <font>
      <sz val="7"/>
      <name val="Arial"/>
      <family val="2"/>
    </font>
    <font>
      <b/>
      <sz val="4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10"/>
      <color theme="2" tint="-0.49998474074526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i/>
      <sz val="8"/>
      <color theme="0" tint="-0.249977111117893"/>
      <name val="Arial"/>
      <family val="2"/>
    </font>
    <font>
      <b/>
      <sz val="10"/>
      <color rgb="FF0070C0"/>
      <name val="Arial"/>
      <family val="2"/>
    </font>
    <font>
      <b/>
      <sz val="12"/>
      <name val="Arial"/>
      <family val="2"/>
    </font>
    <font>
      <b/>
      <sz val="12"/>
      <name val="Arial Black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89">
    <xf numFmtId="0" fontId="0" fillId="0" borderId="0" xfId="0"/>
    <xf numFmtId="0" fontId="1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3" fillId="0" borderId="5" xfId="0" applyFont="1" applyBorder="1"/>
    <xf numFmtId="0" fontId="3" fillId="0" borderId="6" xfId="0" applyFont="1" applyBorder="1"/>
    <xf numFmtId="0" fontId="5" fillId="0" borderId="0" xfId="0" applyFont="1" applyBorder="1"/>
    <xf numFmtId="0" fontId="3" fillId="0" borderId="0" xfId="0" applyFont="1"/>
    <xf numFmtId="0" fontId="3" fillId="0" borderId="7" xfId="0" applyFont="1" applyBorder="1"/>
    <xf numFmtId="0" fontId="3" fillId="0" borderId="0" xfId="0" applyFont="1" applyBorder="1"/>
    <xf numFmtId="0" fontId="6" fillId="0" borderId="8" xfId="0" applyFont="1" applyBorder="1"/>
    <xf numFmtId="0" fontId="7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1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0" xfId="0" applyFont="1" applyBorder="1"/>
    <xf numFmtId="0" fontId="11" fillId="0" borderId="21" xfId="0" applyFont="1" applyBorder="1"/>
    <xf numFmtId="0" fontId="4" fillId="0" borderId="22" xfId="0" applyFont="1" applyBorder="1" applyAlignment="1">
      <alignment horizontal="center" vertical="top"/>
    </xf>
    <xf numFmtId="0" fontId="0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 vertical="top"/>
    </xf>
    <xf numFmtId="0" fontId="11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24" xfId="0" applyFont="1" applyBorder="1"/>
    <xf numFmtId="0" fontId="11" fillId="0" borderId="9" xfId="0" applyFont="1" applyBorder="1"/>
    <xf numFmtId="0" fontId="4" fillId="0" borderId="8" xfId="0" applyFont="1" applyBorder="1" applyAlignment="1">
      <alignment horizontal="center" vertical="top"/>
    </xf>
    <xf numFmtId="0" fontId="0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11" fillId="0" borderId="24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11" fillId="0" borderId="0" xfId="0" applyFont="1" applyFill="1" applyBorder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5" xfId="0" applyFont="1" applyBorder="1"/>
    <xf numFmtId="0" fontId="11" fillId="0" borderId="17" xfId="0" applyFont="1" applyBorder="1"/>
    <xf numFmtId="0" fontId="4" fillId="0" borderId="16" xfId="0" applyFont="1" applyBorder="1" applyAlignment="1">
      <alignment horizontal="center" vertical="top"/>
    </xf>
    <xf numFmtId="0" fontId="0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top"/>
    </xf>
    <xf numFmtId="0" fontId="11" fillId="0" borderId="25" xfId="0" applyFont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/>
    <xf numFmtId="0" fontId="3" fillId="0" borderId="2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7" fillId="0" borderId="9" xfId="0" applyFont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Border="1"/>
    <xf numFmtId="0" fontId="3" fillId="0" borderId="27" xfId="0" applyFont="1" applyBorder="1"/>
    <xf numFmtId="0" fontId="3" fillId="0" borderId="27" xfId="0" applyFont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16" fontId="9" fillId="0" borderId="16" xfId="0" applyNumberFormat="1" applyFont="1" applyBorder="1" applyAlignment="1">
      <alignment horizontal="center"/>
    </xf>
    <xf numFmtId="16" fontId="9" fillId="0" borderId="17" xfId="0" applyNumberFormat="1" applyFont="1" applyBorder="1" applyAlignment="1">
      <alignment horizontal="center"/>
    </xf>
    <xf numFmtId="16" fontId="9" fillId="0" borderId="26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1" fillId="0" borderId="37" xfId="0" applyFont="1" applyBorder="1"/>
    <xf numFmtId="0" fontId="11" fillId="0" borderId="37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1" fillId="0" borderId="38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</xdr:col>
      <xdr:colOff>1419225</xdr:colOff>
      <xdr:row>0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9525" y="0"/>
          <a:ext cx="16954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sv-SE" sz="1600" b="0" i="0" strike="noStrike">
              <a:solidFill>
                <a:srgbClr val="000000"/>
              </a:solidFill>
              <a:latin typeface="Arial"/>
              <a:cs typeface="Arial"/>
            </a:rPr>
            <a:t>Klass M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1419225</xdr:colOff>
      <xdr:row>0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38100" y="0"/>
          <a:ext cx="16668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sv-SE" sz="1100" b="1" i="0" strike="noStrike">
              <a:solidFill>
                <a:srgbClr val="000000"/>
              </a:solidFill>
              <a:latin typeface="Arial"/>
              <a:cs typeface="Arial"/>
            </a:rPr>
            <a:t>GP-final 2001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8"/>
  <sheetViews>
    <sheetView tabSelected="1" zoomScaleNormal="100" workbookViewId="0">
      <selection activeCell="B2" sqref="B2"/>
    </sheetView>
  </sheetViews>
  <sheetFormatPr defaultRowHeight="12.75"/>
  <cols>
    <col min="1" max="1" width="4.28515625" style="9" customWidth="1"/>
    <col min="2" max="2" width="30.28515625" style="9" customWidth="1"/>
    <col min="3" max="4" width="1.28515625" style="9" customWidth="1"/>
    <col min="5" max="5" width="1.42578125" style="36" customWidth="1"/>
    <col min="6" max="6" width="3.7109375" style="9" customWidth="1"/>
    <col min="7" max="8" width="1.42578125" style="36" customWidth="1"/>
    <col min="9" max="9" width="3.7109375" style="9" customWidth="1"/>
    <col min="10" max="11" width="1.42578125" style="36" customWidth="1"/>
    <col min="12" max="12" width="3.7109375" style="9" customWidth="1"/>
    <col min="13" max="14" width="1.42578125" style="36" customWidth="1"/>
    <col min="15" max="15" width="3.7109375" style="9" customWidth="1"/>
    <col min="16" max="17" width="1.42578125" style="36" customWidth="1"/>
    <col min="18" max="18" width="3.7109375" style="9" customWidth="1"/>
    <col min="19" max="20" width="1.42578125" style="36" customWidth="1"/>
    <col min="21" max="21" width="3.7109375" style="9" customWidth="1"/>
    <col min="22" max="23" width="1.42578125" style="36" customWidth="1"/>
    <col min="24" max="24" width="3.7109375" style="9" customWidth="1"/>
    <col min="25" max="25" width="1.42578125" style="36" customWidth="1"/>
    <col min="26" max="26" width="6.42578125" style="9" customWidth="1"/>
    <col min="27" max="27" width="5.85546875" style="9" customWidth="1"/>
    <col min="28" max="28" width="4.140625" style="37" hidden="1" customWidth="1"/>
    <col min="29" max="35" width="2.85546875" style="37" hidden="1" customWidth="1"/>
    <col min="36" max="36" width="4.5703125" style="9" bestFit="1" customWidth="1"/>
    <col min="37" max="37" width="3" style="9" hidden="1" customWidth="1"/>
    <col min="38" max="38" width="16.28515625" style="9" customWidth="1"/>
    <col min="39" max="43" width="2.7109375" style="9" hidden="1" customWidth="1"/>
    <col min="44" max="45" width="2.85546875" style="9" hidden="1" customWidth="1"/>
    <col min="46" max="16384" width="9.140625" style="9"/>
  </cols>
  <sheetData>
    <row r="1" spans="1:45" ht="15" customHeight="1">
      <c r="A1" s="1"/>
      <c r="B1" s="62"/>
      <c r="C1" s="2"/>
      <c r="D1" s="2"/>
      <c r="E1" s="3" t="s">
        <v>0</v>
      </c>
      <c r="F1" s="4"/>
      <c r="G1" s="5"/>
      <c r="H1" s="3"/>
      <c r="I1" s="4"/>
      <c r="J1" s="5"/>
      <c r="K1" s="3"/>
      <c r="L1" s="4"/>
      <c r="M1" s="5"/>
      <c r="N1" s="3"/>
      <c r="O1" s="4"/>
      <c r="P1" s="5"/>
      <c r="Q1" s="3"/>
      <c r="R1" s="4"/>
      <c r="S1" s="5"/>
      <c r="T1" s="3"/>
      <c r="U1" s="4"/>
      <c r="V1" s="5"/>
      <c r="W1" s="3"/>
      <c r="X1" s="4"/>
      <c r="Y1" s="5"/>
      <c r="Z1" s="6"/>
      <c r="AA1" s="2"/>
      <c r="AB1" s="7"/>
      <c r="AC1" s="8"/>
      <c r="AD1" s="8"/>
      <c r="AE1" s="8"/>
      <c r="AF1" s="8"/>
      <c r="AG1" s="8"/>
      <c r="AH1" s="8"/>
      <c r="AI1" s="8"/>
      <c r="AJ1" s="2"/>
      <c r="AK1"/>
    </row>
    <row r="2" spans="1:45" ht="12.75" customHeight="1">
      <c r="A2" s="10"/>
      <c r="B2" s="63"/>
      <c r="C2" s="11"/>
      <c r="D2" s="11"/>
      <c r="E2" s="12"/>
      <c r="F2" s="13">
        <v>1</v>
      </c>
      <c r="G2" s="14"/>
      <c r="H2" s="12"/>
      <c r="I2" s="13">
        <v>2</v>
      </c>
      <c r="J2" s="14"/>
      <c r="K2" s="12"/>
      <c r="L2" s="13">
        <v>3</v>
      </c>
      <c r="M2" s="14"/>
      <c r="N2" s="12"/>
      <c r="O2" s="13">
        <v>4</v>
      </c>
      <c r="P2" s="14"/>
      <c r="Q2" s="12"/>
      <c r="R2" s="13">
        <v>5</v>
      </c>
      <c r="S2" s="14"/>
      <c r="T2" s="12"/>
      <c r="U2" s="13">
        <v>6</v>
      </c>
      <c r="V2" s="14"/>
      <c r="W2" s="12"/>
      <c r="X2" s="13">
        <v>7</v>
      </c>
      <c r="Y2" s="14"/>
      <c r="Z2" s="15"/>
      <c r="AA2" s="11"/>
      <c r="AB2" s="16"/>
      <c r="AC2" s="8"/>
      <c r="AD2" s="8"/>
      <c r="AE2" s="8"/>
      <c r="AF2" s="8"/>
      <c r="AG2" s="8"/>
      <c r="AH2" s="8"/>
      <c r="AI2" s="8"/>
      <c r="AJ2" s="11"/>
      <c r="AK2"/>
    </row>
    <row r="3" spans="1:45" ht="18">
      <c r="A3" s="17"/>
      <c r="B3" s="18" t="s">
        <v>18</v>
      </c>
      <c r="C3" s="19" t="s">
        <v>1</v>
      </c>
      <c r="D3" s="19" t="s">
        <v>2</v>
      </c>
      <c r="E3" s="72">
        <v>41521</v>
      </c>
      <c r="F3" s="73"/>
      <c r="G3" s="74"/>
      <c r="H3" s="72" t="s">
        <v>30</v>
      </c>
      <c r="I3" s="73"/>
      <c r="J3" s="74"/>
      <c r="K3" s="72">
        <v>41540</v>
      </c>
      <c r="L3" s="73"/>
      <c r="M3" s="74"/>
      <c r="N3" s="72" t="s">
        <v>29</v>
      </c>
      <c r="O3" s="73"/>
      <c r="P3" s="74"/>
      <c r="Q3" s="72" t="s">
        <v>28</v>
      </c>
      <c r="R3" s="73"/>
      <c r="S3" s="74"/>
      <c r="T3" s="72">
        <v>41596</v>
      </c>
      <c r="U3" s="73"/>
      <c r="V3" s="74"/>
      <c r="W3" s="72">
        <v>41610</v>
      </c>
      <c r="X3" s="73"/>
      <c r="Y3" s="74"/>
      <c r="Z3" s="20" t="s">
        <v>3</v>
      </c>
      <c r="AA3" s="20" t="s">
        <v>4</v>
      </c>
      <c r="AB3" s="21" t="s">
        <v>5</v>
      </c>
      <c r="AC3" s="22"/>
      <c r="AD3" s="22"/>
      <c r="AE3" s="22"/>
      <c r="AF3" s="22"/>
      <c r="AG3" s="22"/>
      <c r="AH3" s="22"/>
      <c r="AI3" s="22"/>
      <c r="AJ3" s="20" t="s">
        <v>5</v>
      </c>
      <c r="AK3" s="9" t="s">
        <v>31</v>
      </c>
    </row>
    <row r="4" spans="1:45" ht="19.5">
      <c r="A4" s="41">
        <v>1</v>
      </c>
      <c r="B4" s="23" t="s">
        <v>8</v>
      </c>
      <c r="C4" s="23"/>
      <c r="D4" s="24"/>
      <c r="E4" s="25">
        <v>2</v>
      </c>
      <c r="F4" s="26">
        <v>3</v>
      </c>
      <c r="G4" s="27"/>
      <c r="H4" s="25"/>
      <c r="I4" s="26">
        <v>3</v>
      </c>
      <c r="J4" s="27">
        <v>4</v>
      </c>
      <c r="K4" s="25">
        <v>5</v>
      </c>
      <c r="L4" s="56">
        <v>2</v>
      </c>
      <c r="M4" s="27"/>
      <c r="N4" s="25">
        <v>11</v>
      </c>
      <c r="O4" s="60">
        <v>3</v>
      </c>
      <c r="P4" s="27"/>
      <c r="Q4" s="25">
        <v>8</v>
      </c>
      <c r="R4" s="26">
        <v>3</v>
      </c>
      <c r="S4" s="27"/>
      <c r="T4" s="25"/>
      <c r="U4" s="26">
        <v>3</v>
      </c>
      <c r="V4" s="27">
        <v>9</v>
      </c>
      <c r="W4" s="25"/>
      <c r="X4" s="26">
        <v>2</v>
      </c>
      <c r="Y4" s="27">
        <v>7</v>
      </c>
      <c r="Z4" s="53">
        <f>F4+I4+L4+O4+R4+U4+X4</f>
        <v>19</v>
      </c>
      <c r="AA4" s="50">
        <f t="shared" ref="AA4:AA15" si="0">SUM(AC4:AK4)-MIN(AC4:AK4)</f>
        <v>104</v>
      </c>
      <c r="AB4" s="28"/>
      <c r="AC4" s="29">
        <f t="shared" ref="AC4:AC15" si="1">IF(E4+G4=0,0,VLOOKUP(E4+G4,$A$4:$Z$43,26))</f>
        <v>12</v>
      </c>
      <c r="AD4" s="29">
        <f t="shared" ref="AD4:AD15" si="2">IF(H4+J4=0,0,VLOOKUP(H4+J4,$A$4:$Z$43,26))</f>
        <v>13</v>
      </c>
      <c r="AE4" s="29">
        <f t="shared" ref="AE4:AE15" si="3">IF(K4+M4=0,0,VLOOKUP(K4+M4,$A$4:$Z$43,26))</f>
        <v>17</v>
      </c>
      <c r="AF4" s="29">
        <f t="shared" ref="AF4:AF15" si="4">IF(N4+P4=0,0,VLOOKUP(N4+P4,$A$4:$Z$43,26))</f>
        <v>16</v>
      </c>
      <c r="AG4" s="29">
        <f t="shared" ref="AG4:AG15" si="5">IF(Q4+S4=0,0,VLOOKUP(Q4+S4,$A$4:$Z$43,26))</f>
        <v>13</v>
      </c>
      <c r="AH4" s="29">
        <f t="shared" ref="AH4:AH15" si="6">IF(T4+V4=0,0,VLOOKUP(T4+V4,$A$4:$Z$43,26))</f>
        <v>17</v>
      </c>
      <c r="AI4" s="29">
        <f t="shared" ref="AI4:AI15" si="7">IF(W4+Y4=0,0,VLOOKUP(W4+Y4,$A$4:$Z$43,26))</f>
        <v>15</v>
      </c>
      <c r="AJ4" s="69">
        <v>1</v>
      </c>
      <c r="AK4" s="9">
        <v>1</v>
      </c>
      <c r="AM4" s="9">
        <v>2</v>
      </c>
      <c r="AN4" s="9">
        <v>4</v>
      </c>
      <c r="AO4" s="9">
        <v>5</v>
      </c>
      <c r="AP4" s="9">
        <v>8</v>
      </c>
      <c r="AQ4" s="9">
        <v>9</v>
      </c>
      <c r="AR4" s="9">
        <v>11</v>
      </c>
    </row>
    <row r="5" spans="1:45" ht="19.5">
      <c r="A5" s="42">
        <f t="shared" ref="A5:A15" si="8">A4+1</f>
        <v>2</v>
      </c>
      <c r="B5" s="30" t="s">
        <v>15</v>
      </c>
      <c r="C5" s="30"/>
      <c r="D5" s="31"/>
      <c r="E5" s="32"/>
      <c r="F5" s="33">
        <v>1</v>
      </c>
      <c r="G5" s="34">
        <v>1</v>
      </c>
      <c r="H5" s="32">
        <v>3</v>
      </c>
      <c r="I5" s="33">
        <v>1</v>
      </c>
      <c r="J5" s="34"/>
      <c r="K5" s="32"/>
      <c r="L5" s="57">
        <v>3</v>
      </c>
      <c r="M5" s="34">
        <v>12</v>
      </c>
      <c r="N5" s="32"/>
      <c r="O5" s="61">
        <v>1</v>
      </c>
      <c r="P5" s="34">
        <v>6</v>
      </c>
      <c r="Q5" s="32"/>
      <c r="R5" s="33">
        <v>3</v>
      </c>
      <c r="S5" s="34">
        <v>10</v>
      </c>
      <c r="T5" s="32">
        <v>4</v>
      </c>
      <c r="U5" s="33">
        <v>2</v>
      </c>
      <c r="V5" s="34"/>
      <c r="W5" s="32">
        <v>9</v>
      </c>
      <c r="X5" s="33">
        <v>1</v>
      </c>
      <c r="Y5" s="34"/>
      <c r="Z5" s="54">
        <f>F5+I5+L5+O5+R5+U5+X5</f>
        <v>12</v>
      </c>
      <c r="AA5" s="51">
        <f t="shared" si="0"/>
        <v>97</v>
      </c>
      <c r="AB5" s="35"/>
      <c r="AC5" s="29">
        <f t="shared" si="1"/>
        <v>19</v>
      </c>
      <c r="AD5" s="29">
        <f t="shared" si="2"/>
        <v>14</v>
      </c>
      <c r="AE5" s="29">
        <f t="shared" si="3"/>
        <v>0</v>
      </c>
      <c r="AF5" s="29">
        <f t="shared" si="4"/>
        <v>14</v>
      </c>
      <c r="AG5" s="29">
        <f t="shared" si="5"/>
        <v>11</v>
      </c>
      <c r="AH5" s="29">
        <f t="shared" si="6"/>
        <v>13</v>
      </c>
      <c r="AI5" s="29">
        <f t="shared" si="7"/>
        <v>17</v>
      </c>
      <c r="AJ5" s="70" t="s">
        <v>38</v>
      </c>
      <c r="AK5" s="9">
        <v>9</v>
      </c>
      <c r="AM5" s="9">
        <v>1</v>
      </c>
      <c r="AN5" s="9">
        <v>3</v>
      </c>
      <c r="AO5" s="9">
        <v>4</v>
      </c>
      <c r="AP5" s="9">
        <v>6</v>
      </c>
      <c r="AQ5" s="9">
        <v>10</v>
      </c>
      <c r="AR5" s="9" t="s">
        <v>34</v>
      </c>
    </row>
    <row r="6" spans="1:45" ht="19.5">
      <c r="A6" s="42">
        <f t="shared" si="8"/>
        <v>3</v>
      </c>
      <c r="B6" s="30" t="s">
        <v>16</v>
      </c>
      <c r="C6" s="30"/>
      <c r="D6" s="31"/>
      <c r="E6" s="32">
        <v>4</v>
      </c>
      <c r="F6" s="33">
        <v>1</v>
      </c>
      <c r="G6" s="34"/>
      <c r="H6" s="32"/>
      <c r="I6" s="33">
        <v>3</v>
      </c>
      <c r="J6" s="34">
        <v>2</v>
      </c>
      <c r="K6" s="32"/>
      <c r="L6" s="33">
        <v>2</v>
      </c>
      <c r="M6" s="34">
        <v>11</v>
      </c>
      <c r="N6" s="32">
        <v>9</v>
      </c>
      <c r="O6" s="61">
        <v>1</v>
      </c>
      <c r="P6" s="34"/>
      <c r="Q6" s="32"/>
      <c r="R6" s="33">
        <v>3</v>
      </c>
      <c r="S6" s="34">
        <v>6</v>
      </c>
      <c r="T6" s="32">
        <v>10</v>
      </c>
      <c r="U6" s="33">
        <v>1</v>
      </c>
      <c r="V6" s="34"/>
      <c r="W6" s="32"/>
      <c r="X6" s="57">
        <v>3</v>
      </c>
      <c r="Y6" s="34">
        <v>12</v>
      </c>
      <c r="Z6" s="54">
        <f t="shared" ref="Z6:Z15" si="9">F6+I6+L6+O6+R6+U6+X6</f>
        <v>14</v>
      </c>
      <c r="AA6" s="51">
        <f t="shared" si="0"/>
        <v>96</v>
      </c>
      <c r="AB6" s="35"/>
      <c r="AC6" s="29">
        <f t="shared" si="1"/>
        <v>13</v>
      </c>
      <c r="AD6" s="29">
        <f t="shared" si="2"/>
        <v>12</v>
      </c>
      <c r="AE6" s="29">
        <f t="shared" si="3"/>
        <v>16</v>
      </c>
      <c r="AF6" s="29">
        <f t="shared" si="4"/>
        <v>17</v>
      </c>
      <c r="AG6" s="29">
        <f t="shared" si="5"/>
        <v>14</v>
      </c>
      <c r="AH6" s="29">
        <f t="shared" si="6"/>
        <v>11</v>
      </c>
      <c r="AI6" s="29">
        <f t="shared" si="7"/>
        <v>0</v>
      </c>
      <c r="AJ6" s="70">
        <v>7</v>
      </c>
      <c r="AK6" s="65">
        <v>6</v>
      </c>
      <c r="AM6" s="9">
        <v>2</v>
      </c>
      <c r="AN6" s="9">
        <v>4</v>
      </c>
      <c r="AO6" s="9">
        <v>6</v>
      </c>
      <c r="AP6" s="9">
        <v>9</v>
      </c>
      <c r="AQ6" s="9">
        <v>10</v>
      </c>
      <c r="AR6" s="9">
        <v>11</v>
      </c>
      <c r="AS6" s="9" t="s">
        <v>34</v>
      </c>
    </row>
    <row r="7" spans="1:45" ht="19.5">
      <c r="A7" s="42">
        <f t="shared" si="8"/>
        <v>4</v>
      </c>
      <c r="B7" s="30" t="s">
        <v>13</v>
      </c>
      <c r="C7" s="30"/>
      <c r="D7" s="31"/>
      <c r="E7" s="32"/>
      <c r="F7" s="33">
        <v>3</v>
      </c>
      <c r="G7" s="34">
        <v>3</v>
      </c>
      <c r="H7" s="32">
        <v>1</v>
      </c>
      <c r="I7" s="33">
        <v>1</v>
      </c>
      <c r="J7" s="34"/>
      <c r="K7" s="32">
        <v>7</v>
      </c>
      <c r="L7" s="33">
        <v>2</v>
      </c>
      <c r="M7" s="34"/>
      <c r="N7" s="32"/>
      <c r="O7" s="61">
        <v>1</v>
      </c>
      <c r="P7" s="34">
        <v>8</v>
      </c>
      <c r="Q7" s="32"/>
      <c r="R7" s="57">
        <v>3</v>
      </c>
      <c r="S7" s="34">
        <v>12</v>
      </c>
      <c r="T7" s="32"/>
      <c r="U7" s="33">
        <v>2</v>
      </c>
      <c r="V7" s="34">
        <v>2</v>
      </c>
      <c r="W7" s="32">
        <v>5</v>
      </c>
      <c r="X7" s="33">
        <v>1</v>
      </c>
      <c r="Y7" s="34"/>
      <c r="Z7" s="54">
        <f t="shared" si="9"/>
        <v>13</v>
      </c>
      <c r="AA7" s="51">
        <f t="shared" si="0"/>
        <v>107</v>
      </c>
      <c r="AB7" s="35"/>
      <c r="AC7" s="29">
        <f t="shared" si="1"/>
        <v>14</v>
      </c>
      <c r="AD7" s="29">
        <f t="shared" si="2"/>
        <v>19</v>
      </c>
      <c r="AE7" s="29">
        <f t="shared" si="3"/>
        <v>15</v>
      </c>
      <c r="AF7" s="29">
        <f t="shared" si="4"/>
        <v>13</v>
      </c>
      <c r="AG7" s="29">
        <f t="shared" si="5"/>
        <v>0</v>
      </c>
      <c r="AH7" s="29">
        <f t="shared" si="6"/>
        <v>12</v>
      </c>
      <c r="AI7" s="29">
        <f t="shared" si="7"/>
        <v>17</v>
      </c>
      <c r="AJ7" s="70">
        <v>9</v>
      </c>
      <c r="AK7" s="65">
        <v>8</v>
      </c>
      <c r="AM7" s="9">
        <v>1</v>
      </c>
      <c r="AN7" s="9">
        <v>2</v>
      </c>
      <c r="AO7" s="9">
        <v>3</v>
      </c>
      <c r="AP7" s="9">
        <v>7</v>
      </c>
      <c r="AQ7" s="9">
        <v>8</v>
      </c>
      <c r="AR7" s="9" t="s">
        <v>34</v>
      </c>
    </row>
    <row r="8" spans="1:45" ht="19.5">
      <c r="A8" s="42">
        <f t="shared" si="8"/>
        <v>5</v>
      </c>
      <c r="B8" s="30" t="s">
        <v>12</v>
      </c>
      <c r="C8" s="30"/>
      <c r="D8" s="31"/>
      <c r="E8" s="32">
        <v>6</v>
      </c>
      <c r="F8" s="33">
        <v>3</v>
      </c>
      <c r="G8" s="34"/>
      <c r="H8" s="32"/>
      <c r="I8" s="33">
        <v>2</v>
      </c>
      <c r="J8" s="34">
        <v>11</v>
      </c>
      <c r="K8" s="32"/>
      <c r="L8" s="33">
        <v>2</v>
      </c>
      <c r="M8" s="34">
        <v>1</v>
      </c>
      <c r="N8" s="32">
        <v>7</v>
      </c>
      <c r="O8" s="61">
        <v>2</v>
      </c>
      <c r="P8" s="34"/>
      <c r="Q8" s="32">
        <v>9</v>
      </c>
      <c r="R8" s="33">
        <v>2</v>
      </c>
      <c r="S8" s="34"/>
      <c r="T8" s="32"/>
      <c r="U8" s="33">
        <v>3</v>
      </c>
      <c r="V8" s="34">
        <v>8</v>
      </c>
      <c r="W8" s="32"/>
      <c r="X8" s="33">
        <v>3</v>
      </c>
      <c r="Y8" s="34">
        <v>4</v>
      </c>
      <c r="Z8" s="54">
        <f t="shared" si="9"/>
        <v>17</v>
      </c>
      <c r="AA8" s="51">
        <f t="shared" si="0"/>
        <v>110</v>
      </c>
      <c r="AB8" s="35"/>
      <c r="AC8" s="29">
        <f t="shared" si="1"/>
        <v>14</v>
      </c>
      <c r="AD8" s="29">
        <f t="shared" si="2"/>
        <v>16</v>
      </c>
      <c r="AE8" s="29">
        <f t="shared" si="3"/>
        <v>19</v>
      </c>
      <c r="AF8" s="29">
        <f t="shared" si="4"/>
        <v>15</v>
      </c>
      <c r="AG8" s="29">
        <f t="shared" si="5"/>
        <v>17</v>
      </c>
      <c r="AH8" s="29">
        <f t="shared" si="6"/>
        <v>13</v>
      </c>
      <c r="AI8" s="29">
        <f t="shared" si="7"/>
        <v>13</v>
      </c>
      <c r="AJ8" s="70">
        <v>2</v>
      </c>
      <c r="AK8" s="9">
        <v>3</v>
      </c>
      <c r="AM8" s="9">
        <v>1</v>
      </c>
      <c r="AN8" s="9">
        <v>6</v>
      </c>
      <c r="AO8" s="9">
        <v>7</v>
      </c>
      <c r="AP8" s="9">
        <v>8</v>
      </c>
      <c r="AQ8" s="9">
        <v>9</v>
      </c>
      <c r="AR8" s="9">
        <v>11</v>
      </c>
    </row>
    <row r="9" spans="1:45" ht="19.5">
      <c r="A9" s="42">
        <f t="shared" si="8"/>
        <v>6</v>
      </c>
      <c r="B9" s="30" t="s">
        <v>10</v>
      </c>
      <c r="C9" s="30"/>
      <c r="D9" s="31"/>
      <c r="E9" s="32"/>
      <c r="F9" s="33">
        <v>1</v>
      </c>
      <c r="G9" s="34">
        <v>5</v>
      </c>
      <c r="H9" s="32"/>
      <c r="I9" s="57">
        <v>3</v>
      </c>
      <c r="J9" s="34">
        <v>12</v>
      </c>
      <c r="K9" s="32"/>
      <c r="L9" s="33">
        <v>1</v>
      </c>
      <c r="M9" s="34">
        <v>9</v>
      </c>
      <c r="N9" s="32">
        <v>2</v>
      </c>
      <c r="O9" s="61">
        <v>3</v>
      </c>
      <c r="P9" s="34"/>
      <c r="Q9" s="32">
        <v>3</v>
      </c>
      <c r="R9" s="33">
        <v>1</v>
      </c>
      <c r="S9" s="34"/>
      <c r="T9" s="32"/>
      <c r="U9" s="33">
        <v>2</v>
      </c>
      <c r="V9" s="34">
        <v>11</v>
      </c>
      <c r="W9" s="32">
        <v>10</v>
      </c>
      <c r="X9" s="33">
        <v>3</v>
      </c>
      <c r="Y9" s="34"/>
      <c r="Z9" s="54">
        <f t="shared" si="9"/>
        <v>14</v>
      </c>
      <c r="AA9" s="51">
        <f t="shared" si="0"/>
        <v>97</v>
      </c>
      <c r="AB9" s="35"/>
      <c r="AC9" s="29">
        <f t="shared" si="1"/>
        <v>17</v>
      </c>
      <c r="AD9" s="29">
        <f t="shared" si="2"/>
        <v>0</v>
      </c>
      <c r="AE9" s="29">
        <f t="shared" si="3"/>
        <v>17</v>
      </c>
      <c r="AF9" s="29">
        <f t="shared" si="4"/>
        <v>12</v>
      </c>
      <c r="AG9" s="29">
        <f t="shared" si="5"/>
        <v>14</v>
      </c>
      <c r="AH9" s="29">
        <f t="shared" si="6"/>
        <v>16</v>
      </c>
      <c r="AI9" s="29">
        <f t="shared" si="7"/>
        <v>11</v>
      </c>
      <c r="AJ9" s="70" t="s">
        <v>37</v>
      </c>
      <c r="AK9" s="9">
        <v>10</v>
      </c>
      <c r="AM9" s="9">
        <v>2</v>
      </c>
      <c r="AN9" s="9">
        <v>3</v>
      </c>
      <c r="AO9" s="9">
        <v>5</v>
      </c>
      <c r="AP9" s="9">
        <v>9</v>
      </c>
      <c r="AQ9" s="9">
        <v>11</v>
      </c>
      <c r="AR9" s="9" t="s">
        <v>34</v>
      </c>
    </row>
    <row r="10" spans="1:45" ht="19.5">
      <c r="A10" s="42">
        <f t="shared" si="8"/>
        <v>7</v>
      </c>
      <c r="B10" s="30" t="s">
        <v>6</v>
      </c>
      <c r="C10" s="30"/>
      <c r="D10" s="31"/>
      <c r="E10" s="32">
        <v>8</v>
      </c>
      <c r="F10" s="33">
        <v>2</v>
      </c>
      <c r="G10" s="34"/>
      <c r="H10" s="32"/>
      <c r="I10" s="33">
        <v>3</v>
      </c>
      <c r="J10" s="34">
        <v>10</v>
      </c>
      <c r="K10" s="32"/>
      <c r="L10" s="33">
        <v>2</v>
      </c>
      <c r="M10" s="34">
        <v>4</v>
      </c>
      <c r="N10" s="32"/>
      <c r="O10" s="61">
        <v>2</v>
      </c>
      <c r="P10" s="34">
        <v>5</v>
      </c>
      <c r="Q10" s="32">
        <v>11</v>
      </c>
      <c r="R10" s="33">
        <v>1</v>
      </c>
      <c r="S10" s="34"/>
      <c r="T10" s="32"/>
      <c r="U10" s="57">
        <v>3</v>
      </c>
      <c r="V10" s="34">
        <v>12</v>
      </c>
      <c r="W10" s="32">
        <v>1</v>
      </c>
      <c r="X10" s="33">
        <v>2</v>
      </c>
      <c r="Y10" s="34"/>
      <c r="Z10" s="54">
        <f t="shared" si="9"/>
        <v>15</v>
      </c>
      <c r="AA10" s="51">
        <f t="shared" si="0"/>
        <v>101</v>
      </c>
      <c r="AB10" s="35"/>
      <c r="AC10" s="29">
        <f t="shared" si="1"/>
        <v>13</v>
      </c>
      <c r="AD10" s="29">
        <f t="shared" si="2"/>
        <v>11</v>
      </c>
      <c r="AE10" s="29">
        <f t="shared" si="3"/>
        <v>13</v>
      </c>
      <c r="AF10" s="29">
        <f t="shared" si="4"/>
        <v>17</v>
      </c>
      <c r="AG10" s="29">
        <f t="shared" si="5"/>
        <v>16</v>
      </c>
      <c r="AH10" s="29">
        <f t="shared" si="6"/>
        <v>0</v>
      </c>
      <c r="AI10" s="29">
        <f t="shared" si="7"/>
        <v>19</v>
      </c>
      <c r="AJ10" s="70">
        <v>5</v>
      </c>
      <c r="AK10" s="9">
        <v>7</v>
      </c>
      <c r="AM10" s="9">
        <v>4</v>
      </c>
      <c r="AN10" s="9">
        <v>5</v>
      </c>
      <c r="AO10" s="9">
        <v>8</v>
      </c>
      <c r="AP10" s="9">
        <v>10</v>
      </c>
      <c r="AQ10" s="9">
        <v>11</v>
      </c>
      <c r="AR10" s="9" t="s">
        <v>34</v>
      </c>
    </row>
    <row r="11" spans="1:45" ht="19.5">
      <c r="A11" s="42">
        <f t="shared" si="8"/>
        <v>8</v>
      </c>
      <c r="B11" s="30" t="s">
        <v>7</v>
      </c>
      <c r="C11" s="30"/>
      <c r="D11" s="31"/>
      <c r="E11" s="32"/>
      <c r="F11" s="33">
        <v>2</v>
      </c>
      <c r="G11" s="34">
        <v>7</v>
      </c>
      <c r="H11" s="32">
        <v>9</v>
      </c>
      <c r="I11" s="33">
        <v>2</v>
      </c>
      <c r="J11" s="34"/>
      <c r="K11" s="32">
        <v>10</v>
      </c>
      <c r="L11" s="33">
        <v>3</v>
      </c>
      <c r="M11" s="34"/>
      <c r="N11" s="32">
        <v>4</v>
      </c>
      <c r="O11" s="61">
        <v>3</v>
      </c>
      <c r="P11" s="34"/>
      <c r="Q11" s="32"/>
      <c r="R11" s="33">
        <v>1</v>
      </c>
      <c r="S11" s="34">
        <v>1</v>
      </c>
      <c r="T11" s="32">
        <v>5</v>
      </c>
      <c r="U11" s="33">
        <v>1</v>
      </c>
      <c r="V11" s="34"/>
      <c r="W11" s="32"/>
      <c r="X11" s="33">
        <v>1</v>
      </c>
      <c r="Y11" s="34">
        <v>11</v>
      </c>
      <c r="Z11" s="54">
        <f t="shared" si="9"/>
        <v>13</v>
      </c>
      <c r="AA11" s="51">
        <f t="shared" si="0"/>
        <v>116</v>
      </c>
      <c r="AB11" s="35"/>
      <c r="AC11" s="29">
        <f t="shared" si="1"/>
        <v>15</v>
      </c>
      <c r="AD11" s="29">
        <f t="shared" si="2"/>
        <v>17</v>
      </c>
      <c r="AE11" s="29">
        <f t="shared" si="3"/>
        <v>11</v>
      </c>
      <c r="AF11" s="29">
        <f t="shared" si="4"/>
        <v>13</v>
      </c>
      <c r="AG11" s="29">
        <f t="shared" si="5"/>
        <v>19</v>
      </c>
      <c r="AH11" s="29">
        <f t="shared" si="6"/>
        <v>17</v>
      </c>
      <c r="AI11" s="29">
        <f t="shared" si="7"/>
        <v>16</v>
      </c>
      <c r="AJ11" s="70">
        <v>8</v>
      </c>
      <c r="AK11" s="9">
        <v>4</v>
      </c>
      <c r="AM11" s="9">
        <v>1</v>
      </c>
      <c r="AN11" s="9">
        <v>4</v>
      </c>
      <c r="AO11" s="9">
        <v>5</v>
      </c>
      <c r="AP11" s="9">
        <v>7</v>
      </c>
      <c r="AQ11" s="9">
        <v>9</v>
      </c>
      <c r="AR11" s="9">
        <v>10</v>
      </c>
    </row>
    <row r="12" spans="1:45" ht="19.5">
      <c r="A12" s="42">
        <f t="shared" si="8"/>
        <v>9</v>
      </c>
      <c r="B12" s="30" t="s">
        <v>14</v>
      </c>
      <c r="C12" s="30"/>
      <c r="D12" s="31"/>
      <c r="E12" s="32">
        <v>10</v>
      </c>
      <c r="F12" s="64">
        <v>3</v>
      </c>
      <c r="G12" s="34"/>
      <c r="H12" s="32"/>
      <c r="I12" s="33">
        <v>2</v>
      </c>
      <c r="J12" s="34">
        <v>8</v>
      </c>
      <c r="K12" s="32">
        <v>6</v>
      </c>
      <c r="L12" s="33">
        <v>3</v>
      </c>
      <c r="M12" s="34"/>
      <c r="N12" s="32"/>
      <c r="O12" s="61">
        <v>3</v>
      </c>
      <c r="P12" s="34">
        <v>3</v>
      </c>
      <c r="Q12" s="32"/>
      <c r="R12" s="33">
        <v>2</v>
      </c>
      <c r="S12" s="34">
        <v>5</v>
      </c>
      <c r="T12" s="32">
        <v>1</v>
      </c>
      <c r="U12" s="33">
        <v>1</v>
      </c>
      <c r="V12" s="34"/>
      <c r="W12" s="32"/>
      <c r="X12" s="33">
        <v>3</v>
      </c>
      <c r="Y12" s="34">
        <v>2</v>
      </c>
      <c r="Z12" s="54">
        <f t="shared" si="9"/>
        <v>17</v>
      </c>
      <c r="AA12" s="51">
        <f t="shared" si="0"/>
        <v>103</v>
      </c>
      <c r="AB12" s="35"/>
      <c r="AC12" s="29">
        <f t="shared" si="1"/>
        <v>11</v>
      </c>
      <c r="AD12" s="29">
        <f t="shared" si="2"/>
        <v>13</v>
      </c>
      <c r="AE12" s="29">
        <f t="shared" si="3"/>
        <v>14</v>
      </c>
      <c r="AF12" s="29">
        <f t="shared" si="4"/>
        <v>14</v>
      </c>
      <c r="AG12" s="29">
        <f t="shared" si="5"/>
        <v>17</v>
      </c>
      <c r="AH12" s="29">
        <f t="shared" si="6"/>
        <v>19</v>
      </c>
      <c r="AI12" s="29">
        <f t="shared" si="7"/>
        <v>12</v>
      </c>
      <c r="AJ12" s="70">
        <v>3</v>
      </c>
      <c r="AK12" s="9">
        <v>2</v>
      </c>
      <c r="AM12" s="9">
        <v>1</v>
      </c>
      <c r="AN12" s="9">
        <v>3</v>
      </c>
      <c r="AO12" s="9">
        <v>5</v>
      </c>
      <c r="AP12" s="9">
        <v>6</v>
      </c>
      <c r="AQ12" s="9">
        <v>8</v>
      </c>
      <c r="AR12" s="9">
        <v>10</v>
      </c>
    </row>
    <row r="13" spans="1:45" ht="19.5">
      <c r="A13" s="42">
        <f t="shared" si="8"/>
        <v>10</v>
      </c>
      <c r="B13" s="30" t="s">
        <v>9</v>
      </c>
      <c r="C13" s="30"/>
      <c r="D13" s="31"/>
      <c r="E13" s="32"/>
      <c r="F13" s="64">
        <v>1</v>
      </c>
      <c r="G13" s="34">
        <v>9</v>
      </c>
      <c r="H13" s="32">
        <v>7</v>
      </c>
      <c r="I13" s="33">
        <v>1</v>
      </c>
      <c r="J13" s="34"/>
      <c r="K13" s="32"/>
      <c r="L13" s="33">
        <v>1</v>
      </c>
      <c r="M13" s="34">
        <v>8</v>
      </c>
      <c r="N13" s="32"/>
      <c r="O13" s="57">
        <v>3</v>
      </c>
      <c r="P13" s="34">
        <v>12</v>
      </c>
      <c r="Q13" s="32">
        <v>2</v>
      </c>
      <c r="R13" s="33">
        <v>1</v>
      </c>
      <c r="S13" s="34"/>
      <c r="T13" s="32"/>
      <c r="U13" s="33">
        <v>3</v>
      </c>
      <c r="V13" s="34">
        <v>3</v>
      </c>
      <c r="W13" s="32"/>
      <c r="X13" s="33">
        <v>1</v>
      </c>
      <c r="Y13" s="34">
        <v>6</v>
      </c>
      <c r="Z13" s="54">
        <f t="shared" si="9"/>
        <v>11</v>
      </c>
      <c r="AA13" s="51">
        <f t="shared" si="0"/>
        <v>96</v>
      </c>
      <c r="AB13" s="35"/>
      <c r="AC13" s="29">
        <f t="shared" si="1"/>
        <v>17</v>
      </c>
      <c r="AD13" s="29">
        <f t="shared" si="2"/>
        <v>15</v>
      </c>
      <c r="AE13" s="29">
        <f t="shared" si="3"/>
        <v>13</v>
      </c>
      <c r="AF13" s="29">
        <f t="shared" si="4"/>
        <v>0</v>
      </c>
      <c r="AG13" s="29">
        <f t="shared" si="5"/>
        <v>12</v>
      </c>
      <c r="AH13" s="29">
        <f t="shared" si="6"/>
        <v>14</v>
      </c>
      <c r="AI13" s="29">
        <f t="shared" si="7"/>
        <v>14</v>
      </c>
      <c r="AJ13" s="70" t="s">
        <v>39</v>
      </c>
      <c r="AK13" s="9">
        <v>11</v>
      </c>
      <c r="AM13" s="9">
        <v>2</v>
      </c>
      <c r="AN13" s="9">
        <v>3</v>
      </c>
      <c r="AO13" s="9">
        <v>7</v>
      </c>
      <c r="AP13" s="9">
        <v>8</v>
      </c>
      <c r="AQ13" s="9">
        <v>9</v>
      </c>
      <c r="AR13" s="9" t="s">
        <v>34</v>
      </c>
    </row>
    <row r="14" spans="1:45" ht="19.5">
      <c r="A14" s="42">
        <f t="shared" si="8"/>
        <v>11</v>
      </c>
      <c r="B14" s="30" t="s">
        <v>11</v>
      </c>
      <c r="C14" s="30"/>
      <c r="D14" s="31"/>
      <c r="E14" s="32"/>
      <c r="F14" s="57">
        <v>3</v>
      </c>
      <c r="G14" s="34">
        <v>12</v>
      </c>
      <c r="H14" s="32">
        <v>5</v>
      </c>
      <c r="I14" s="33">
        <v>2</v>
      </c>
      <c r="J14" s="34"/>
      <c r="K14" s="32">
        <v>3</v>
      </c>
      <c r="L14" s="33">
        <v>2</v>
      </c>
      <c r="M14" s="34"/>
      <c r="N14" s="32"/>
      <c r="O14" s="61">
        <v>1</v>
      </c>
      <c r="P14" s="34">
        <v>1</v>
      </c>
      <c r="Q14" s="32"/>
      <c r="R14" s="33">
        <v>3</v>
      </c>
      <c r="S14" s="34">
        <v>7</v>
      </c>
      <c r="T14" s="32">
        <v>6</v>
      </c>
      <c r="U14" s="33">
        <v>2</v>
      </c>
      <c r="V14" s="34"/>
      <c r="W14" s="32">
        <v>8</v>
      </c>
      <c r="X14" s="33">
        <v>3</v>
      </c>
      <c r="Y14" s="34"/>
      <c r="Z14" s="54">
        <f t="shared" si="9"/>
        <v>16</v>
      </c>
      <c r="AA14" s="51">
        <f t="shared" si="0"/>
        <v>101</v>
      </c>
      <c r="AB14" s="35"/>
      <c r="AC14" s="29">
        <f t="shared" si="1"/>
        <v>0</v>
      </c>
      <c r="AD14" s="29">
        <f t="shared" si="2"/>
        <v>17</v>
      </c>
      <c r="AE14" s="29">
        <f t="shared" si="3"/>
        <v>14</v>
      </c>
      <c r="AF14" s="29">
        <f t="shared" si="4"/>
        <v>19</v>
      </c>
      <c r="AG14" s="29">
        <f t="shared" si="5"/>
        <v>15</v>
      </c>
      <c r="AH14" s="29">
        <f t="shared" si="6"/>
        <v>14</v>
      </c>
      <c r="AI14" s="29">
        <f t="shared" si="7"/>
        <v>13</v>
      </c>
      <c r="AJ14" s="70">
        <v>4</v>
      </c>
      <c r="AK14" s="9">
        <v>5</v>
      </c>
      <c r="AM14" s="9">
        <v>1</v>
      </c>
      <c r="AN14" s="9">
        <v>3</v>
      </c>
      <c r="AO14" s="9">
        <v>5</v>
      </c>
      <c r="AP14" s="9">
        <v>6</v>
      </c>
      <c r="AQ14" s="9">
        <v>7</v>
      </c>
      <c r="AR14" s="9" t="s">
        <v>34</v>
      </c>
    </row>
    <row r="15" spans="1:45" ht="19.5">
      <c r="A15" s="43">
        <f t="shared" si="8"/>
        <v>12</v>
      </c>
      <c r="B15" s="44" t="s">
        <v>20</v>
      </c>
      <c r="C15" s="44"/>
      <c r="D15" s="45"/>
      <c r="E15" s="46">
        <v>11</v>
      </c>
      <c r="F15" s="47">
        <v>0</v>
      </c>
      <c r="G15" s="48"/>
      <c r="H15" s="46">
        <v>6</v>
      </c>
      <c r="I15" s="47">
        <v>0</v>
      </c>
      <c r="J15" s="48"/>
      <c r="K15" s="46">
        <v>2</v>
      </c>
      <c r="L15" s="47">
        <v>0</v>
      </c>
      <c r="M15" s="48"/>
      <c r="N15" s="46">
        <v>10</v>
      </c>
      <c r="O15" s="47">
        <v>0</v>
      </c>
      <c r="P15" s="48"/>
      <c r="Q15" s="46">
        <v>5</v>
      </c>
      <c r="R15" s="47">
        <v>0</v>
      </c>
      <c r="S15" s="48"/>
      <c r="T15" s="46">
        <v>7</v>
      </c>
      <c r="U15" s="47">
        <v>0</v>
      </c>
      <c r="V15" s="48"/>
      <c r="W15" s="46">
        <v>3</v>
      </c>
      <c r="X15" s="47">
        <v>0</v>
      </c>
      <c r="Y15" s="48"/>
      <c r="Z15" s="55">
        <f t="shared" si="9"/>
        <v>0</v>
      </c>
      <c r="AA15" s="52">
        <f t="shared" si="0"/>
        <v>88</v>
      </c>
      <c r="AB15" s="49"/>
      <c r="AC15" s="29">
        <f t="shared" si="1"/>
        <v>16</v>
      </c>
      <c r="AD15" s="29">
        <f t="shared" si="2"/>
        <v>14</v>
      </c>
      <c r="AE15" s="29">
        <f t="shared" si="3"/>
        <v>12</v>
      </c>
      <c r="AF15" s="29">
        <f t="shared" si="4"/>
        <v>11</v>
      </c>
      <c r="AG15" s="29">
        <f t="shared" si="5"/>
        <v>17</v>
      </c>
      <c r="AH15" s="29">
        <f t="shared" si="6"/>
        <v>15</v>
      </c>
      <c r="AI15" s="29">
        <f t="shared" si="7"/>
        <v>14</v>
      </c>
      <c r="AJ15" s="71" t="s">
        <v>36</v>
      </c>
    </row>
    <row r="16" spans="1:45">
      <c r="A16" s="11"/>
      <c r="B16" s="11"/>
      <c r="C16" s="11"/>
      <c r="D16" s="11"/>
      <c r="E16" s="39"/>
      <c r="F16" s="11"/>
      <c r="G16" s="39"/>
      <c r="H16" s="39"/>
      <c r="I16" s="11"/>
      <c r="J16" s="39"/>
      <c r="K16" s="39"/>
      <c r="L16" s="11"/>
      <c r="M16" s="39"/>
      <c r="N16" s="39"/>
      <c r="O16" s="11"/>
      <c r="P16" s="39"/>
      <c r="Q16" s="39"/>
      <c r="R16" s="11"/>
      <c r="S16" s="39"/>
      <c r="T16" s="39"/>
      <c r="U16" s="11"/>
      <c r="V16" s="39"/>
      <c r="W16" s="39"/>
      <c r="X16" s="11"/>
      <c r="Y16" s="39"/>
      <c r="Z16" s="11"/>
      <c r="AA16" s="11"/>
      <c r="AB16" s="8"/>
      <c r="AJ16" s="11"/>
    </row>
    <row r="17" spans="1:36" ht="15.75">
      <c r="A17" s="11"/>
      <c r="B17" s="66" t="s">
        <v>35</v>
      </c>
      <c r="H17" s="11"/>
      <c r="I17" s="11"/>
      <c r="J17" s="11"/>
      <c r="K17" s="11"/>
      <c r="L17" s="11"/>
      <c r="M17" s="11"/>
      <c r="N17" s="11"/>
      <c r="P17" s="39"/>
      <c r="Q17" s="39"/>
      <c r="R17" s="11"/>
      <c r="S17" s="39"/>
      <c r="T17" s="39"/>
      <c r="U17" s="11"/>
      <c r="V17" s="39"/>
      <c r="W17" s="39"/>
      <c r="X17" s="11"/>
      <c r="Y17" s="39"/>
      <c r="Z17" s="11"/>
      <c r="AA17" s="11"/>
      <c r="AB17" s="8"/>
      <c r="AJ17" s="11"/>
    </row>
    <row r="18" spans="1:36">
      <c r="A18" s="11"/>
      <c r="B18" s="11" t="str">
        <f>B4&amp;" - "&amp;B10</f>
        <v>Per Eisele - Patrick Rask</v>
      </c>
      <c r="C18" s="11"/>
      <c r="D18" s="11"/>
      <c r="E18" s="11"/>
      <c r="F18" s="40" t="str">
        <f>X4&amp;" - "&amp;X10</f>
        <v>2 - 2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Y18" s="39"/>
      <c r="Z18" s="11"/>
      <c r="AA18" s="11"/>
      <c r="AB18" s="8"/>
      <c r="AJ18" s="11"/>
    </row>
    <row r="19" spans="1:36">
      <c r="A19" s="11"/>
      <c r="B19" s="11" t="str">
        <f>B8&amp;" - "&amp;B7</f>
        <v>Gary Olsson - Jimmy Simic</v>
      </c>
      <c r="C19" s="11"/>
      <c r="D19" s="11"/>
      <c r="E19" s="11"/>
      <c r="F19" s="40" t="str">
        <f>X8&amp;" - "&amp;X7</f>
        <v>3 - 1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Y19" s="39"/>
      <c r="Z19" s="11"/>
      <c r="AA19" s="11"/>
      <c r="AB19" s="8"/>
      <c r="AJ19" s="11"/>
    </row>
    <row r="20" spans="1:36">
      <c r="A20" s="11"/>
      <c r="B20" s="11" t="str">
        <f>B12&amp;" - "&amp;B5</f>
        <v>Claes Jönsson - Eric Leonardsson</v>
      </c>
      <c r="C20" s="11"/>
      <c r="D20" s="11"/>
      <c r="E20" s="11"/>
      <c r="F20" s="40" t="str">
        <f>X12&amp;" - "&amp;X5</f>
        <v>3 - 1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Y20" s="39"/>
      <c r="Z20" s="11"/>
      <c r="AA20" s="11"/>
      <c r="AB20" s="8"/>
      <c r="AJ20" s="11"/>
    </row>
    <row r="21" spans="1:36">
      <c r="A21" s="11"/>
      <c r="B21" s="11" t="str">
        <f>B11&amp;" - "&amp;B14</f>
        <v>Leif Jonsson - Torkel Loman</v>
      </c>
      <c r="C21" s="11"/>
      <c r="D21" s="11"/>
      <c r="E21" s="11"/>
      <c r="F21" s="40" t="str">
        <f>X11&amp;" - "&amp;X14</f>
        <v>1 - 3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Y21" s="39"/>
      <c r="Z21" s="11"/>
      <c r="AA21" s="11"/>
      <c r="AB21" s="8"/>
      <c r="AJ21" s="11"/>
    </row>
    <row r="22" spans="1:36">
      <c r="A22" s="11"/>
      <c r="B22" s="11" t="str">
        <f>B13&amp;" - "&amp;B9</f>
        <v>Oscar Hylén - Jacob Jönsson</v>
      </c>
      <c r="C22" s="11"/>
      <c r="D22" s="11"/>
      <c r="E22" s="11"/>
      <c r="F22" s="40" t="str">
        <f>X13&amp;" - "&amp;X9</f>
        <v>1 - 3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Y22" s="39"/>
      <c r="Z22" s="11"/>
      <c r="AA22" s="11"/>
      <c r="AB22" s="8"/>
      <c r="AJ22" s="11"/>
    </row>
    <row r="23" spans="1:36">
      <c r="A23" s="11"/>
      <c r="B23" s="67" t="str">
        <f>B6&amp;" - "&amp;B15</f>
        <v>Jon Loman - Frirond (nr 12)</v>
      </c>
      <c r="C23" s="67"/>
      <c r="D23" s="67"/>
      <c r="E23" s="67"/>
      <c r="F23" s="68" t="str">
        <f>X6&amp;" - "&amp;X15</f>
        <v>3 - 0</v>
      </c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Y23" s="39"/>
      <c r="Z23" s="11"/>
      <c r="AA23" s="11"/>
      <c r="AB23" s="8"/>
      <c r="AJ23" s="11"/>
    </row>
    <row r="25" spans="1:36" ht="15">
      <c r="B25" s="38" t="s">
        <v>17</v>
      </c>
      <c r="C25" s="11"/>
      <c r="D25" s="11"/>
      <c r="E25" s="39"/>
      <c r="F25" s="11"/>
      <c r="O25" s="38" t="s">
        <v>26</v>
      </c>
      <c r="P25" s="9"/>
      <c r="Q25" s="9"/>
      <c r="R25" s="36"/>
    </row>
    <row r="26" spans="1:36">
      <c r="B26" s="11" t="str">
        <f>B5&amp;" - "&amp;B4</f>
        <v>Eric Leonardsson - Per Eisele</v>
      </c>
      <c r="C26" s="11"/>
      <c r="D26" s="11"/>
      <c r="E26" s="11"/>
      <c r="F26" s="40" t="str">
        <f>F5&amp;"-"&amp;F4</f>
        <v>1-3</v>
      </c>
      <c r="O26" s="11" t="str">
        <f>B14&amp;" - "&amp;B4</f>
        <v>Torkel Loman - Per Eisele</v>
      </c>
      <c r="P26" s="11"/>
      <c r="Q26" s="11"/>
      <c r="R26" s="11"/>
      <c r="AA26" s="40" t="str">
        <f>O14&amp;"-"&amp;O4</f>
        <v>1-3</v>
      </c>
    </row>
    <row r="27" spans="1:36">
      <c r="B27" s="11" t="str">
        <f>B7&amp;" - "&amp;B6</f>
        <v>Jimmy Simic - Jon Loman</v>
      </c>
      <c r="C27" s="11"/>
      <c r="D27" s="11"/>
      <c r="E27" s="11"/>
      <c r="F27" s="40" t="str">
        <f>F7&amp;"-"&amp;F6</f>
        <v>3-1</v>
      </c>
      <c r="O27" s="11" t="str">
        <f>B10&amp;" - "&amp;B8</f>
        <v>Patrick Rask - Gary Olsson</v>
      </c>
      <c r="P27" s="11"/>
      <c r="Q27" s="11"/>
      <c r="R27" s="11"/>
      <c r="AA27" s="40" t="str">
        <f>O10&amp;"-"&amp;O8</f>
        <v>2-2</v>
      </c>
    </row>
    <row r="28" spans="1:36">
      <c r="B28" s="11" t="str">
        <f>B9&amp;" - "&amp;B8</f>
        <v>Jacob Jönsson - Gary Olsson</v>
      </c>
      <c r="C28" s="11"/>
      <c r="D28" s="11"/>
      <c r="E28" s="11"/>
      <c r="F28" s="40" t="str">
        <f>F9&amp;"-"&amp;F8</f>
        <v>1-3</v>
      </c>
      <c r="O28" s="11" t="str">
        <f>B7&amp;" - "&amp;B11</f>
        <v>Jimmy Simic - Leif Jonsson</v>
      </c>
      <c r="P28" s="11"/>
      <c r="Q28" s="11"/>
      <c r="R28" s="11"/>
      <c r="AA28" s="40" t="str">
        <f>O7&amp;"-"&amp;O11</f>
        <v>1-3</v>
      </c>
    </row>
    <row r="29" spans="1:36">
      <c r="B29" s="11" t="str">
        <f>B11&amp;" - "&amp;B10</f>
        <v>Leif Jonsson - Patrick Rask</v>
      </c>
      <c r="C29" s="11"/>
      <c r="D29" s="11"/>
      <c r="E29" s="11"/>
      <c r="F29" s="40" t="str">
        <f>F11&amp;"-"&amp;F10</f>
        <v>2-2</v>
      </c>
      <c r="O29" s="11" t="str">
        <f>B12&amp;" - "&amp;B6</f>
        <v>Claes Jönsson - Jon Loman</v>
      </c>
      <c r="P29" s="11"/>
      <c r="Q29" s="11"/>
      <c r="R29" s="11"/>
      <c r="AA29" s="40" t="str">
        <f>O12&amp;"-"&amp;O6</f>
        <v>3-1</v>
      </c>
    </row>
    <row r="30" spans="1:36">
      <c r="B30" s="11" t="str">
        <f>B13&amp;" - "&amp;B12</f>
        <v>Oscar Hylén - Claes Jönsson</v>
      </c>
      <c r="C30" s="11"/>
      <c r="D30" s="11"/>
      <c r="E30" s="11"/>
      <c r="F30" s="40" t="str">
        <f>F13&amp;"-"&amp;F12</f>
        <v>1-3</v>
      </c>
      <c r="I30" s="9" t="s">
        <v>21</v>
      </c>
      <c r="O30" s="11" t="str">
        <f>B5&amp;" - "&amp;B9</f>
        <v>Eric Leonardsson - Jacob Jönsson</v>
      </c>
      <c r="P30" s="11"/>
      <c r="Q30" s="11"/>
      <c r="R30" s="11"/>
      <c r="AA30" s="40" t="str">
        <f>O5&amp;"-"&amp;O9</f>
        <v>1-3</v>
      </c>
    </row>
    <row r="31" spans="1:36">
      <c r="B31" s="11" t="str">
        <f>B15&amp;" - "&amp;B14</f>
        <v>Frirond (nr 12) - Torkel Loman</v>
      </c>
      <c r="C31" s="11"/>
      <c r="D31" s="11"/>
      <c r="E31" s="11"/>
      <c r="F31" s="40" t="str">
        <f>F15&amp;"-"&amp;F14</f>
        <v>0-3</v>
      </c>
      <c r="O31" s="11" t="str">
        <f>B13&amp;" - "&amp;B15</f>
        <v>Oscar Hylén - Frirond (nr 12)</v>
      </c>
      <c r="P31" s="11"/>
      <c r="Q31" s="11"/>
      <c r="R31" s="11"/>
      <c r="AA31" s="40" t="str">
        <f>O13&amp;"-"&amp;O15</f>
        <v>3-0</v>
      </c>
    </row>
    <row r="33" spans="2:28" ht="15">
      <c r="B33" s="38" t="s">
        <v>19</v>
      </c>
      <c r="C33" s="11"/>
      <c r="D33" s="11"/>
      <c r="E33" s="39"/>
      <c r="F33" s="11"/>
      <c r="G33" s="39"/>
      <c r="O33" s="38" t="s">
        <v>27</v>
      </c>
      <c r="P33" s="9"/>
      <c r="Q33" s="9"/>
      <c r="R33" s="36"/>
      <c r="AB33" s="36"/>
    </row>
    <row r="34" spans="2:28">
      <c r="B34" s="11" t="str">
        <f>B4&amp;" - "&amp;B7</f>
        <v>Per Eisele - Jimmy Simic</v>
      </c>
      <c r="C34" s="11"/>
      <c r="D34" s="11"/>
      <c r="E34" s="11"/>
      <c r="F34" s="40" t="str">
        <f>I4&amp;"-"&amp;I7</f>
        <v>3-1</v>
      </c>
      <c r="G34" s="11"/>
      <c r="O34" s="11" t="str">
        <f>B11&amp;" - "&amp;B4</f>
        <v>Leif Jonsson - Per Eisele</v>
      </c>
      <c r="P34" s="11"/>
      <c r="Q34" s="11"/>
      <c r="R34" s="11"/>
      <c r="AA34" s="40" t="str">
        <f>R11&amp;"-"&amp;R4</f>
        <v>1-3</v>
      </c>
      <c r="AB34" s="36"/>
    </row>
    <row r="35" spans="2:28">
      <c r="B35" s="11" t="str">
        <f>B8&amp;" - "&amp;B14</f>
        <v>Gary Olsson - Torkel Loman</v>
      </c>
      <c r="C35" s="11"/>
      <c r="D35" s="11"/>
      <c r="E35" s="11"/>
      <c r="F35" s="40" t="str">
        <f>I8&amp;"-"&amp;I14</f>
        <v>2-2</v>
      </c>
      <c r="G35" s="11"/>
      <c r="O35" s="11" t="str">
        <f>B12&amp;" - "&amp;B8</f>
        <v>Claes Jönsson - Gary Olsson</v>
      </c>
      <c r="P35" s="11"/>
      <c r="Q35" s="11"/>
      <c r="R35" s="11"/>
      <c r="AA35" s="40" t="str">
        <f>R12&amp;"-"&amp;R8</f>
        <v>2-2</v>
      </c>
      <c r="AB35" s="36"/>
    </row>
    <row r="36" spans="2:28">
      <c r="B36" s="11" t="str">
        <f>B10&amp;" - "&amp;B13</f>
        <v>Patrick Rask - Oscar Hylén</v>
      </c>
      <c r="C36" s="11"/>
      <c r="D36" s="11"/>
      <c r="E36" s="11"/>
      <c r="F36" s="40" t="str">
        <f>I10&amp;"-"&amp;I13</f>
        <v>3-1</v>
      </c>
      <c r="G36" s="11"/>
      <c r="O36" s="11" t="str">
        <f>B14&amp;" - "&amp;B10</f>
        <v>Torkel Loman - Patrick Rask</v>
      </c>
      <c r="P36" s="11"/>
      <c r="Q36" s="11"/>
      <c r="R36" s="11"/>
      <c r="AA36" s="40" t="str">
        <f>R14&amp;"-"&amp;R10</f>
        <v>3-1</v>
      </c>
      <c r="AB36" s="36"/>
    </row>
    <row r="37" spans="2:28">
      <c r="B37" s="11" t="str">
        <f>B12&amp;" - "&amp;B11</f>
        <v>Claes Jönsson - Leif Jonsson</v>
      </c>
      <c r="C37" s="11"/>
      <c r="D37" s="11"/>
      <c r="E37" s="11"/>
      <c r="F37" s="40" t="str">
        <f>I12&amp;"-"&amp;I11</f>
        <v>2-2</v>
      </c>
      <c r="G37" s="11"/>
      <c r="O37" s="11" t="str">
        <f>B6&amp;" - "&amp;B9</f>
        <v>Jon Loman - Jacob Jönsson</v>
      </c>
      <c r="P37" s="11"/>
      <c r="Q37" s="11"/>
      <c r="R37" s="11"/>
      <c r="AA37" s="40" t="str">
        <f>R6&amp;"-"&amp;R9</f>
        <v>3-1</v>
      </c>
      <c r="AB37" s="36"/>
    </row>
    <row r="38" spans="2:28">
      <c r="B38" s="11" t="str">
        <f>B6&amp;" - "&amp;B5</f>
        <v>Jon Loman - Eric Leonardsson</v>
      </c>
      <c r="C38" s="11"/>
      <c r="D38" s="11"/>
      <c r="E38" s="11"/>
      <c r="F38" s="40" t="str">
        <f>I6&amp;"-"&amp;I5</f>
        <v>3-1</v>
      </c>
      <c r="G38" s="11"/>
      <c r="O38" s="11" t="str">
        <f>B5&amp;" - "&amp;B13</f>
        <v>Eric Leonardsson - Oscar Hylén</v>
      </c>
      <c r="P38" s="11"/>
      <c r="Q38" s="11"/>
      <c r="R38" s="11"/>
      <c r="AA38" s="40" t="str">
        <f>R5&amp;"-"&amp;R13</f>
        <v>3-1</v>
      </c>
      <c r="AB38" s="36"/>
    </row>
    <row r="39" spans="2:28">
      <c r="B39" s="11" t="str">
        <f>B9&amp;" - "&amp;B15</f>
        <v>Jacob Jönsson - Frirond (nr 12)</v>
      </c>
      <c r="C39" s="11"/>
      <c r="D39" s="11"/>
      <c r="E39" s="11"/>
      <c r="F39" s="40" t="str">
        <f>I9&amp;"-"&amp;I15</f>
        <v>3-0</v>
      </c>
      <c r="G39" s="11"/>
      <c r="O39" s="11" t="str">
        <f>B7&amp;" - "&amp;B15</f>
        <v>Jimmy Simic - Frirond (nr 12)</v>
      </c>
      <c r="P39" s="11"/>
      <c r="Q39" s="11"/>
      <c r="R39" s="11"/>
      <c r="AA39" s="40" t="str">
        <f>R7&amp;"-"&amp;R15</f>
        <v>3-0</v>
      </c>
      <c r="AB39" s="36"/>
    </row>
    <row r="40" spans="2:28">
      <c r="P40" s="9"/>
      <c r="Q40" s="9"/>
      <c r="R40" s="36"/>
      <c r="AB40" s="36"/>
    </row>
    <row r="41" spans="2:28" ht="15">
      <c r="B41" s="38" t="s">
        <v>22</v>
      </c>
      <c r="C41" s="11"/>
      <c r="D41" s="11"/>
      <c r="E41" s="39"/>
      <c r="F41" s="11"/>
      <c r="H41" s="39"/>
      <c r="I41" s="11"/>
      <c r="O41" s="38" t="s">
        <v>32</v>
      </c>
      <c r="P41" s="9"/>
      <c r="Q41" s="9"/>
      <c r="R41" s="36"/>
      <c r="AB41" s="36"/>
    </row>
    <row r="42" spans="2:28">
      <c r="B42" s="11" t="str">
        <f>B8&amp;" - "&amp;B4</f>
        <v>Gary Olsson - Per Eisele</v>
      </c>
      <c r="C42" s="11"/>
      <c r="D42" s="11"/>
      <c r="E42" s="11"/>
      <c r="F42" s="40" t="str">
        <f>L8&amp;"-"&amp;L4</f>
        <v>2-2</v>
      </c>
      <c r="G42" s="11"/>
      <c r="H42" s="11"/>
      <c r="I42" s="11"/>
      <c r="O42" s="11" t="str">
        <f>B4&amp;" - "&amp;B12</f>
        <v>Per Eisele - Claes Jönsson</v>
      </c>
      <c r="P42" s="11"/>
      <c r="Q42" s="9"/>
      <c r="R42" s="36"/>
      <c r="AA42" s="40" t="str">
        <f>U4&amp;"-"&amp;U12</f>
        <v>3-1</v>
      </c>
      <c r="AB42" s="36"/>
    </row>
    <row r="43" spans="2:28">
      <c r="B43" s="11" t="str">
        <f>B6&amp;" - "&amp;B14</f>
        <v>Jon Loman - Torkel Loman</v>
      </c>
      <c r="C43" s="11"/>
      <c r="D43" s="11"/>
      <c r="E43" s="11"/>
      <c r="F43" s="40" t="str">
        <f>L6&amp;"-"&amp;L14</f>
        <v>2-2</v>
      </c>
      <c r="G43" s="11"/>
      <c r="H43" s="11"/>
      <c r="I43" s="11"/>
      <c r="O43" s="11" t="str">
        <f>B8&amp;" - "&amp;B11</f>
        <v>Gary Olsson - Leif Jonsson</v>
      </c>
      <c r="P43" s="11"/>
      <c r="Q43" s="11"/>
      <c r="R43" s="11"/>
      <c r="AA43" s="40" t="str">
        <f>U8&amp;"-"&amp;U11</f>
        <v>3-1</v>
      </c>
      <c r="AB43" s="36"/>
    </row>
    <row r="44" spans="2:28">
      <c r="B44" s="11" t="str">
        <f>B10&amp;" - "&amp;B7</f>
        <v>Patrick Rask - Jimmy Simic</v>
      </c>
      <c r="C44" s="11"/>
      <c r="D44" s="11"/>
      <c r="E44" s="11"/>
      <c r="F44" s="40" t="str">
        <f>L10&amp;"-"&amp;L7</f>
        <v>2-2</v>
      </c>
      <c r="G44" s="11"/>
      <c r="H44" s="11"/>
      <c r="I44" s="11"/>
      <c r="O44" s="11" t="str">
        <f>B9&amp;" - "&amp;B14</f>
        <v>Jacob Jönsson - Torkel Loman</v>
      </c>
      <c r="P44" s="11"/>
      <c r="Q44" s="11"/>
      <c r="R44" s="11"/>
      <c r="AA44" s="40" t="str">
        <f>U9&amp;"-"&amp;U14</f>
        <v>2-2</v>
      </c>
      <c r="AB44" s="36"/>
    </row>
    <row r="45" spans="2:28">
      <c r="B45" s="11" t="str">
        <f>B13&amp;" - "&amp;B11</f>
        <v>Oscar Hylén - Leif Jonsson</v>
      </c>
      <c r="C45" s="11"/>
      <c r="D45" s="11"/>
      <c r="E45" s="11"/>
      <c r="F45" s="40" t="str">
        <f>L13&amp;"-"&amp;L11</f>
        <v>1-3</v>
      </c>
      <c r="G45" s="11"/>
      <c r="H45" s="11"/>
      <c r="I45" s="11" t="s">
        <v>23</v>
      </c>
      <c r="O45" s="11" t="str">
        <f>B6&amp;" - "&amp;B13</f>
        <v>Jon Loman - Oscar Hylén</v>
      </c>
      <c r="P45" s="11"/>
      <c r="Q45" s="11"/>
      <c r="R45" s="11"/>
      <c r="AA45" s="40" t="str">
        <f>U6&amp;"-"&amp;U13</f>
        <v>1-3</v>
      </c>
      <c r="AB45" s="36"/>
    </row>
    <row r="46" spans="2:28">
      <c r="B46" s="11" t="str">
        <f>B9&amp;" - "&amp;B12</f>
        <v>Jacob Jönsson - Claes Jönsson</v>
      </c>
      <c r="C46" s="11"/>
      <c r="D46" s="11"/>
      <c r="E46" s="11"/>
      <c r="F46" s="40" t="str">
        <f>L9&amp;"-"&amp;L12</f>
        <v>1-3</v>
      </c>
      <c r="G46" s="11"/>
      <c r="H46" s="11"/>
      <c r="I46" s="11"/>
      <c r="O46" s="11" t="str">
        <f>B7&amp;" - "&amp;B5</f>
        <v>Jimmy Simic - Eric Leonardsson</v>
      </c>
      <c r="P46" s="11"/>
      <c r="Q46" s="11"/>
      <c r="R46" s="11"/>
      <c r="AA46" s="40" t="str">
        <f>U7&amp;"-"&amp;U5</f>
        <v>2-2</v>
      </c>
      <c r="AB46" s="36"/>
    </row>
    <row r="47" spans="2:28">
      <c r="B47" s="11" t="str">
        <f>B5&amp;" - "&amp;B15</f>
        <v>Eric Leonardsson - Frirond (nr 12)</v>
      </c>
      <c r="C47" s="11"/>
      <c r="D47" s="11"/>
      <c r="E47" s="11"/>
      <c r="F47" s="40" t="str">
        <f>L5&amp;"-"&amp;L15</f>
        <v>3-0</v>
      </c>
      <c r="G47" s="11"/>
      <c r="H47" s="11"/>
      <c r="I47" s="11"/>
      <c r="O47" s="67" t="str">
        <f>B10&amp;" - "&amp;B15</f>
        <v>Patrick Rask - Frirond (nr 12)</v>
      </c>
      <c r="P47" s="11"/>
      <c r="Q47" s="11"/>
      <c r="R47" s="11"/>
      <c r="AA47" s="40" t="str">
        <f>U10&amp;"-"&amp;U15</f>
        <v>3-0</v>
      </c>
      <c r="AB47" s="36"/>
    </row>
    <row r="48" spans="2:28">
      <c r="Q48" s="11"/>
      <c r="R48" s="11"/>
      <c r="AB48" s="36"/>
    </row>
  </sheetData>
  <sortState ref="AL4:AP14">
    <sortCondition ref="AO4:AO14"/>
  </sortState>
  <mergeCells count="7">
    <mergeCell ref="T3:V3"/>
    <mergeCell ref="W3:Y3"/>
    <mergeCell ref="E3:G3"/>
    <mergeCell ref="H3:J3"/>
    <mergeCell ref="K3:M3"/>
    <mergeCell ref="N3:P3"/>
    <mergeCell ref="Q3:S3"/>
  </mergeCells>
  <printOptions horizontalCentered="1" gridLines="1" gridLinesSet="0"/>
  <pageMargins left="0.78740157480314965" right="0.78740157480314965" top="1.05" bottom="0.73" header="0.51181102362204722" footer="0.51181102362204722"/>
  <pageSetup paperSize="9" scale="125" orientation="landscape" horizontalDpi="4294967292" verticalDpi="196" r:id="rId1"/>
  <headerFooter alignWithMargins="0">
    <oddHeader>&amp;C&amp;18&amp;A</oddHeader>
    <oddFooter>&amp;L&amp;8&amp;F, RTh,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B13" sqref="B13"/>
    </sheetView>
  </sheetViews>
  <sheetFormatPr defaultRowHeight="12.75"/>
  <cols>
    <col min="1" max="1" width="5.5703125" style="9" customWidth="1"/>
    <col min="2" max="2" width="31.85546875" style="9" customWidth="1"/>
    <col min="3" max="3" width="6.42578125" style="9" customWidth="1"/>
    <col min="4" max="4" width="5.85546875" style="9" customWidth="1"/>
    <col min="5" max="5" width="4.42578125" style="9" bestFit="1" customWidth="1"/>
  </cols>
  <sheetData>
    <row r="1" spans="1:5" ht="18.75" thickTop="1">
      <c r="A1" s="75"/>
      <c r="B1" s="76" t="s">
        <v>18</v>
      </c>
      <c r="C1" s="77" t="s">
        <v>3</v>
      </c>
      <c r="D1" s="77" t="s">
        <v>4</v>
      </c>
      <c r="E1" s="78" t="s">
        <v>24</v>
      </c>
    </row>
    <row r="2" spans="1:5" s="9" customFormat="1" ht="19.5" customHeight="1">
      <c r="A2" s="79">
        <v>1</v>
      </c>
      <c r="B2" s="23" t="s">
        <v>8</v>
      </c>
      <c r="C2" s="53">
        <v>19</v>
      </c>
      <c r="D2" s="50">
        <v>104</v>
      </c>
      <c r="E2" s="80">
        <v>1</v>
      </c>
    </row>
    <row r="3" spans="1:5" s="9" customFormat="1" ht="19.5" customHeight="1">
      <c r="A3" s="81">
        <v>2</v>
      </c>
      <c r="B3" s="30" t="s">
        <v>12</v>
      </c>
      <c r="C3" s="54">
        <v>17</v>
      </c>
      <c r="D3" s="51">
        <v>110</v>
      </c>
      <c r="E3" s="82">
        <v>5</v>
      </c>
    </row>
    <row r="4" spans="1:5" s="9" customFormat="1" ht="19.5" customHeight="1">
      <c r="A4" s="81">
        <v>3</v>
      </c>
      <c r="B4" s="30" t="s">
        <v>14</v>
      </c>
      <c r="C4" s="54">
        <v>17</v>
      </c>
      <c r="D4" s="51">
        <v>103</v>
      </c>
      <c r="E4" s="82">
        <v>9</v>
      </c>
    </row>
    <row r="5" spans="1:5" s="9" customFormat="1" ht="19.5" customHeight="1">
      <c r="A5" s="83">
        <v>4</v>
      </c>
      <c r="B5" s="30" t="s">
        <v>11</v>
      </c>
      <c r="C5" s="54">
        <v>16</v>
      </c>
      <c r="D5" s="51">
        <v>101</v>
      </c>
      <c r="E5" s="82">
        <v>11</v>
      </c>
    </row>
    <row r="6" spans="1:5" s="9" customFormat="1" ht="19.5" customHeight="1">
      <c r="A6" s="83">
        <v>5</v>
      </c>
      <c r="B6" s="30" t="s">
        <v>6</v>
      </c>
      <c r="C6" s="54">
        <v>15</v>
      </c>
      <c r="D6" s="51">
        <v>101</v>
      </c>
      <c r="E6" s="82">
        <v>7</v>
      </c>
    </row>
    <row r="7" spans="1:5" s="9" customFormat="1" ht="19.5" customHeight="1">
      <c r="A7" s="81" t="s">
        <v>37</v>
      </c>
      <c r="B7" s="30" t="s">
        <v>10</v>
      </c>
      <c r="C7" s="54">
        <v>14</v>
      </c>
      <c r="D7" s="51">
        <v>97</v>
      </c>
      <c r="E7" s="82">
        <v>6</v>
      </c>
    </row>
    <row r="8" spans="1:5" s="9" customFormat="1" ht="19.5" customHeight="1">
      <c r="A8" s="83">
        <v>7</v>
      </c>
      <c r="B8" s="30" t="s">
        <v>16</v>
      </c>
      <c r="C8" s="54">
        <v>14</v>
      </c>
      <c r="D8" s="51">
        <v>96</v>
      </c>
      <c r="E8" s="82">
        <v>3</v>
      </c>
    </row>
    <row r="9" spans="1:5" s="9" customFormat="1" ht="19.5" customHeight="1">
      <c r="A9" s="83">
        <v>8</v>
      </c>
      <c r="B9" s="30" t="s">
        <v>7</v>
      </c>
      <c r="C9" s="54">
        <v>13</v>
      </c>
      <c r="D9" s="51">
        <v>116</v>
      </c>
      <c r="E9" s="82">
        <v>8</v>
      </c>
    </row>
    <row r="10" spans="1:5" s="9" customFormat="1" ht="19.5" customHeight="1">
      <c r="A10" s="83">
        <v>9</v>
      </c>
      <c r="B10" s="30" t="s">
        <v>13</v>
      </c>
      <c r="C10" s="54">
        <v>13</v>
      </c>
      <c r="D10" s="51">
        <v>107</v>
      </c>
      <c r="E10" s="82">
        <v>4</v>
      </c>
    </row>
    <row r="11" spans="1:5" s="9" customFormat="1" ht="19.5" customHeight="1">
      <c r="A11" s="81" t="s">
        <v>38</v>
      </c>
      <c r="B11" s="30" t="s">
        <v>15</v>
      </c>
      <c r="C11" s="54">
        <v>12</v>
      </c>
      <c r="D11" s="51">
        <v>97</v>
      </c>
      <c r="E11" s="82">
        <v>2</v>
      </c>
    </row>
    <row r="12" spans="1:5" s="9" customFormat="1" ht="19.5" customHeight="1" thickBot="1">
      <c r="A12" s="84" t="s">
        <v>39</v>
      </c>
      <c r="B12" s="85" t="s">
        <v>9</v>
      </c>
      <c r="C12" s="86">
        <v>11</v>
      </c>
      <c r="D12" s="87">
        <v>96</v>
      </c>
      <c r="E12" s="88">
        <v>10</v>
      </c>
    </row>
    <row r="13" spans="1:5" ht="13.5" thickTop="1">
      <c r="A13" s="11"/>
      <c r="B13" s="11"/>
      <c r="C13" s="11"/>
      <c r="D13" s="11"/>
      <c r="E13" s="11"/>
    </row>
    <row r="14" spans="1:5" ht="14.25">
      <c r="B14" s="58"/>
    </row>
    <row r="15" spans="1:5" ht="14.25">
      <c r="B15" s="59" t="s">
        <v>40</v>
      </c>
    </row>
    <row r="16" spans="1:5" ht="14.25">
      <c r="B16" s="58" t="s">
        <v>41</v>
      </c>
    </row>
    <row r="18" spans="2:5" ht="14.25">
      <c r="B18" s="58" t="s">
        <v>25</v>
      </c>
    </row>
    <row r="19" spans="2:5" s="9" customFormat="1"/>
    <row r="20" spans="2:5" s="9" customFormat="1"/>
    <row r="21" spans="2:5" s="9" customFormat="1"/>
    <row r="22" spans="2:5" s="9" customFormat="1"/>
    <row r="23" spans="2:5" s="9" customFormat="1"/>
    <row r="24" spans="2:5" s="9" customFormat="1"/>
    <row r="25" spans="2:5" s="9" customFormat="1"/>
    <row r="26" spans="2:5" s="9" customFormat="1"/>
    <row r="27" spans="2:5" s="9" customFormat="1"/>
    <row r="28" spans="2:5" s="9" customFormat="1"/>
    <row r="29" spans="2:5">
      <c r="E29"/>
    </row>
  </sheetData>
  <printOptions horizontalCentered="1"/>
  <pageMargins left="0.70866141732283472" right="0.70866141732283472" top="0.91" bottom="0.74803149606299213" header="0.61" footer="0.31496062992125984"/>
  <pageSetup paperSize="9" scale="13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1:E2"/>
  <sheetViews>
    <sheetView workbookViewId="0">
      <selection activeCell="A5" sqref="A1:A5"/>
    </sheetView>
  </sheetViews>
  <sheetFormatPr defaultRowHeight="12.75"/>
  <cols>
    <col min="1" max="1" width="30.5703125" customWidth="1"/>
  </cols>
  <sheetData>
    <row r="1" spans="5:5">
      <c r="E1" t="s">
        <v>33</v>
      </c>
    </row>
    <row r="2" spans="5:5">
      <c r="E2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KM HT 2013</vt:lpstr>
      <vt:lpstr>Slutställning</vt:lpstr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Roland2</dc:creator>
  <cp:lastModifiedBy>Roland2</cp:lastModifiedBy>
  <cp:lastPrinted>2013-12-21T21:35:08Z</cp:lastPrinted>
  <dcterms:created xsi:type="dcterms:W3CDTF">2013-09-02T19:05:05Z</dcterms:created>
  <dcterms:modified xsi:type="dcterms:W3CDTF">2013-12-21T21:41:09Z</dcterms:modified>
</cp:coreProperties>
</file>